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1"/>
  </bookViews>
  <sheets>
    <sheet name="RDMS-Russia" sheetId="1" r:id="rId1"/>
    <sheet name="UK" sheetId="2" r:id="rId2"/>
  </sheets>
  <externalReferences>
    <externalReference r:id="rId5"/>
    <externalReference r:id="rId6"/>
  </externalReferences>
  <definedNames>
    <definedName name="Share">IF(RIGHT('RDMS-Russia'!$B1,1)="X","",100*'RDMS-Russia'!$F1/LOOKUP('RDMS-Russia'!$B1,'[1]Costbook'!$A$2:$A$252,'[1]Costbook'!$F$2:$F$252))</definedName>
    <definedName name="Share1">IF(RIGHT('UK'!$B1,1)="X","",100*'UK'!$F1/LOOKUP('UK'!$B1,'[2]Costbook'!$A$2:$A$252,'[2]Costbook'!$F$2:$F$252))</definedName>
    <definedName name="Share2">IF(RIGHT('UK'!$B1,1)="X","",100*'UK'!$F1/LOOKUP('UK'!$B1,'[2]Costbook'!$A$2:$A$252,'[2]Costbook'!$F$2:$F$252))</definedName>
    <definedName name="Text1">LOOKUP(LEFT('RDMS-Russia'!$B1,2),'[1]Costbook'!$A$2:$A$252,'[1]Costbook'!$B$2:$B$252)</definedName>
    <definedName name="Text2">IF(LEN('RDMS-Russia'!$B1)&gt;2," : "&amp;LOOKUP(LEFT('RDMS-Russia'!$B1,3),'[1]Costbook'!$A$2:$A$252,'[1]Costbook'!$B$2:$B$252),"")</definedName>
    <definedName name="Text3">IF(LEN('RDMS-Russia'!$B1)&gt;4," : "&amp;LOOKUP('RDMS-Russia'!$B1,'[1]Costbook'!$A$2:$A$252,'[1]Costbook'!$B$2:$B$252),"")</definedName>
    <definedName name="Text4">IF(LEN('UK'!$B1)&gt;4," : "&amp;LOOKUP('UK'!$B1,'[2]Costbook'!$A$2:$A$252,'[2]Costbook'!$B$2:$B$252),"")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<sst xmlns="http://schemas.openxmlformats.org/spreadsheetml/2006/main" count="114" uniqueCount="79">
  <si>
    <t>RDMS-RUSSIA</t>
  </si>
  <si>
    <t>Institutes supported (cf. Annex 1)</t>
  </si>
  <si>
    <t>Ref.</t>
  </si>
  <si>
    <t>Institutes</t>
  </si>
  <si>
    <t>Deliverables</t>
  </si>
  <si>
    <t>%</t>
  </si>
  <si>
    <t>Assigned</t>
  </si>
  <si>
    <t>RDMS-Russia</t>
  </si>
  <si>
    <t>2.3.1</t>
  </si>
  <si>
    <t>RU1</t>
  </si>
  <si>
    <t>Purchase and tests of of MSGC Endcap detectors</t>
  </si>
  <si>
    <t>2.3.2</t>
  </si>
  <si>
    <t>Purchase of components of the electronics chain for MSCG Endcap detectors</t>
  </si>
  <si>
    <t>2.3.3</t>
  </si>
  <si>
    <t>Engineering of MSGC Endcap detector modules</t>
  </si>
  <si>
    <t>2.3.6</t>
  </si>
  <si>
    <t>Cables, gas and cooling from MSCG Endcap detectors to patch-panels</t>
  </si>
  <si>
    <t>3.2.1</t>
  </si>
  <si>
    <t>RU2 RU3 RU5</t>
  </si>
  <si>
    <t>Purchase of crystals</t>
  </si>
  <si>
    <t>3.2.2</t>
  </si>
  <si>
    <t>RU2 RU3 RU6 RU7</t>
  </si>
  <si>
    <t>Purchase of VPT</t>
  </si>
  <si>
    <t>3.2.3</t>
  </si>
  <si>
    <t>RU2 RU3</t>
  </si>
  <si>
    <t>Manufacture of alveolars and support structures</t>
  </si>
  <si>
    <t>3.2.4</t>
  </si>
  <si>
    <t>Installation of "Dee" and installation into the detector</t>
  </si>
  <si>
    <t>3.2.5</t>
  </si>
  <si>
    <t>RU2</t>
  </si>
  <si>
    <t>Purchase of optical connectors and cables</t>
  </si>
  <si>
    <t>3.2.6</t>
  </si>
  <si>
    <t>JINR</t>
  </si>
  <si>
    <t>Purchase of silicon detectors</t>
  </si>
  <si>
    <t>4.3.01</t>
  </si>
  <si>
    <t>Purchase of materials and assembly</t>
  </si>
  <si>
    <t>4.3.02</t>
  </si>
  <si>
    <t>Purchase of materials, machining of megatile trays and scintillators, assembly and shipping</t>
  </si>
  <si>
    <t>4.3.10</t>
  </si>
  <si>
    <t>Purchase of scintillators, fibres, machining, assembly</t>
  </si>
  <si>
    <t>4.5.01</t>
  </si>
  <si>
    <t>RU4 RU5</t>
  </si>
  <si>
    <t>Responsibility to provide the complete system</t>
  </si>
  <si>
    <t>4.5.02</t>
  </si>
  <si>
    <t>Purchase of part of quartz fibres</t>
  </si>
  <si>
    <t>4.5.06</t>
  </si>
  <si>
    <t>Purchase of components of LED monitoring system and for radiation monitors</t>
  </si>
  <si>
    <t>4.5.10</t>
  </si>
  <si>
    <t>Purchase of components for pre-production prototypes</t>
  </si>
  <si>
    <t>5.2.1</t>
  </si>
  <si>
    <t>5.2.2</t>
  </si>
  <si>
    <t>Purchase of materials and components, assembly of electronics parts, test and calibration stations</t>
  </si>
  <si>
    <t>5.2.3</t>
  </si>
  <si>
    <t>Production chamber supports and installation devices</t>
  </si>
  <si>
    <t>5.2.4</t>
  </si>
  <si>
    <t>Assembly of chambers, transportation and installation into the detector</t>
  </si>
  <si>
    <t>5.2.6</t>
  </si>
  <si>
    <t>Production of gas distribution and cooling system</t>
  </si>
  <si>
    <t>5.3.1</t>
  </si>
  <si>
    <t>RU7</t>
  </si>
  <si>
    <t>Prototyping, tooling, assembly, testing and transport to CERN of the ME 2/1, ME 3/1 and ME 4/1 chambers. Critical tooling, chamber parts and electronics will be provided to PNPI from US_CMS</t>
  </si>
  <si>
    <t>In-kind contributions to mechanics and shielding for HF and racks</t>
  </si>
  <si>
    <t>Total Assigned Funding</t>
  </si>
  <si>
    <t>UNITED KINGDOM</t>
  </si>
  <si>
    <t>United Kingdom</t>
  </si>
  <si>
    <t>2.2.2</t>
  </si>
  <si>
    <t>UK1 UK2 UK3</t>
  </si>
  <si>
    <t>Design, develop and procure part of the front-end driver units and part of APV6 front-end chips</t>
  </si>
  <si>
    <t>UK1 UK2 UK3 UK4</t>
  </si>
  <si>
    <t>Set up a Regional Centre for the construction of "Super Crystals" equipped with the necessary jigs, tooling, crystal measuring system, and data base software and hardware</t>
  </si>
  <si>
    <t>Develop, prototype and contribute to the procurement of vacuum photo-triodes. Design and procure "Super Crystal" circuit boards and connectors</t>
  </si>
  <si>
    <t>Design and procure "Super Crystal" inserts, housings, interface plates and seatings</t>
  </si>
  <si>
    <t>Assemble and test the "Super Crystals" required to equip three "Dees"</t>
  </si>
  <si>
    <t>6.1.1</t>
  </si>
  <si>
    <t>UK4</t>
  </si>
  <si>
    <t>Design, prototype and construct the Global Calorimeter Trigger, together with the associated ancillary equipment</t>
  </si>
  <si>
    <t>6.2.1</t>
  </si>
  <si>
    <t>UK3</t>
  </si>
  <si>
    <t>Contribute to the procurement of read-out control units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</si>
</sst>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10\.00"/>
    <numFmt numFmtId="165" formatCode="0.0"/>
    <numFmt numFmtId="166" formatCode="\10\.0"/>
    <numFmt numFmtId="167" formatCode="#,##0\ 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color indexed="8"/>
      <name val="Palatino"/>
      <family val="0"/>
    </font>
    <font>
      <sz val="10"/>
      <color indexed="8"/>
      <name val="Geneva"/>
      <family val="0"/>
    </font>
    <font>
      <b/>
      <sz val="24"/>
      <color indexed="8"/>
      <name val="Palatino"/>
      <family val="0"/>
    </font>
    <font>
      <b/>
      <sz val="18"/>
      <color indexed="8"/>
      <name val="Palatino"/>
      <family val="0"/>
    </font>
    <font>
      <b/>
      <sz val="14"/>
      <color indexed="8"/>
      <name val="Palatino"/>
      <family val="0"/>
    </font>
    <font>
      <sz val="18"/>
      <color indexed="8"/>
      <name val="Palatino"/>
      <family val="0"/>
    </font>
    <font>
      <sz val="14"/>
      <color indexed="8"/>
      <name val="Palatino"/>
      <family val="0"/>
    </font>
    <font>
      <sz val="14"/>
      <color indexed="8"/>
      <name val="Geneva"/>
      <family val="0"/>
    </font>
    <font>
      <b/>
      <sz val="12"/>
      <color indexed="8"/>
      <name val="Palatino"/>
      <family val="0"/>
    </font>
    <font>
      <b/>
      <sz val="12"/>
      <color indexed="8"/>
      <name val="Geneva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9"/>
      </bottom>
    </border>
    <border>
      <left>
        <color indexed="63"/>
      </left>
      <right style="double"/>
      <top style="double"/>
      <bottom style="thin">
        <color indexed="9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4" xfId="0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Continuous" vertical="center"/>
    </xf>
    <xf numFmtId="1" fontId="7" fillId="0" borderId="14" xfId="0" applyNumberFormat="1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1" fontId="9" fillId="0" borderId="17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165" fontId="8" fillId="0" borderId="19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165" fontId="12" fillId="0" borderId="13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1" fontId="12" fillId="0" borderId="24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165" fontId="12" fillId="0" borderId="15" xfId="0" applyNumberFormat="1" applyFont="1" applyFill="1" applyBorder="1" applyAlignment="1">
      <alignment horizontal="center" vertical="center" wrapText="1"/>
    </xf>
    <xf numFmtId="165" fontId="12" fillId="0" borderId="26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/>
    </xf>
    <xf numFmtId="1" fontId="12" fillId="0" borderId="26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165" fontId="12" fillId="0" borderId="28" xfId="0" applyNumberFormat="1" applyFont="1" applyFill="1" applyBorder="1" applyAlignment="1">
      <alignment horizontal="center" vertical="center" wrapText="1"/>
    </xf>
    <xf numFmtId="165" fontId="12" fillId="0" borderId="29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 wrapText="1"/>
    </xf>
    <xf numFmtId="1" fontId="12" fillId="0" borderId="29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vertical="center" wrapText="1"/>
    </xf>
    <xf numFmtId="165" fontId="12" fillId="0" borderId="26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165" fontId="12" fillId="0" borderId="28" xfId="0" applyNumberFormat="1" applyFont="1" applyFill="1" applyBorder="1" applyAlignment="1">
      <alignment horizontal="center" vertical="center"/>
    </xf>
    <xf numFmtId="165" fontId="12" fillId="0" borderId="29" xfId="0" applyNumberFormat="1" applyFont="1" applyFill="1" applyBorder="1" applyAlignment="1">
      <alignment horizontal="center" vertical="center"/>
    </xf>
    <xf numFmtId="1" fontId="12" fillId="0" borderId="30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/>
    </xf>
    <xf numFmtId="165" fontId="12" fillId="0" borderId="15" xfId="0" applyNumberFormat="1" applyFont="1" applyFill="1" applyBorder="1" applyAlignment="1">
      <alignment horizontal="center" wrapText="1"/>
    </xf>
    <xf numFmtId="165" fontId="12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/>
    </xf>
    <xf numFmtId="1" fontId="12" fillId="0" borderId="26" xfId="0" applyNumberFormat="1" applyFont="1" applyFill="1" applyBorder="1" applyAlignment="1">
      <alignment horizontal="center" wrapText="1"/>
    </xf>
    <xf numFmtId="3" fontId="12" fillId="0" borderId="27" xfId="0" applyNumberFormat="1" applyFont="1" applyFill="1" applyBorder="1" applyAlignment="1">
      <alignment horizontal="center" wrapText="1"/>
    </xf>
    <xf numFmtId="0" fontId="12" fillId="0" borderId="9" xfId="0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4" xfId="0" applyFont="1" applyFill="1" applyBorder="1" applyAlignment="1">
      <alignment vertical="top"/>
    </xf>
    <xf numFmtId="165" fontId="12" fillId="0" borderId="32" xfId="0" applyNumberFormat="1" applyFont="1" applyFill="1" applyBorder="1" applyAlignment="1">
      <alignment horizontal="center" vertical="top" wrapText="1"/>
    </xf>
    <xf numFmtId="165" fontId="12" fillId="0" borderId="33" xfId="0" applyNumberFormat="1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left" vertical="top" wrapText="1"/>
    </xf>
    <xf numFmtId="1" fontId="12" fillId="0" borderId="33" xfId="0" applyNumberFormat="1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vertical="center"/>
    </xf>
    <xf numFmtId="165" fontId="4" fillId="0" borderId="37" xfId="0" applyNumberFormat="1" applyFont="1" applyFill="1" applyBorder="1" applyAlignment="1">
      <alignment horizontal="center" vertical="center"/>
    </xf>
    <xf numFmtId="165" fontId="4" fillId="0" borderId="37" xfId="0" applyNumberFormat="1" applyFont="1" applyFill="1" applyBorder="1" applyAlignment="1">
      <alignment horizontal="left" vertical="center"/>
    </xf>
    <xf numFmtId="0" fontId="4" fillId="0" borderId="37" xfId="0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vertical="center" wrapText="1"/>
    </xf>
    <xf numFmtId="165" fontId="12" fillId="0" borderId="16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1" fontId="12" fillId="0" borderId="41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RB-6/MoU\Sharing%20KA/DB/ER\MoU%20\W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haring%20KA/DB/ER\MoU%20\W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 8 A"/>
      <sheetName val="Costbook"/>
      <sheetName val="Institutes"/>
      <sheetName val="Annex 9.2 B"/>
      <sheetName val="Annex 9.5 B"/>
      <sheetName val="Annex 9.3 B"/>
      <sheetName val="Annex 9.6 B"/>
      <sheetName val="Annex 9.4 B"/>
    </sheetNames>
    <sheetDataSet>
      <sheetData sheetId="1">
        <row r="2">
          <cell r="A2" t="str">
            <v>1.</v>
          </cell>
          <cell r="B2" t="str">
            <v>Magnet</v>
          </cell>
          <cell r="F2">
            <v>121925</v>
          </cell>
        </row>
        <row r="3">
          <cell r="A3" t="str">
            <v>1.1</v>
          </cell>
          <cell r="B3" t="str">
            <v>Barrel Yoke and Vacuum Tank</v>
          </cell>
          <cell r="F3">
            <v>31225</v>
          </cell>
        </row>
        <row r="4">
          <cell r="A4" t="str">
            <v>1.1.01</v>
          </cell>
          <cell r="B4" t="str">
            <v>Barrel Rings and Vacuum Tank</v>
          </cell>
          <cell r="F4">
            <v>23325</v>
          </cell>
        </row>
        <row r="5">
          <cell r="A5" t="str">
            <v>1.1.02</v>
          </cell>
          <cell r="B5" t="str">
            <v>High Tension Bolts</v>
          </cell>
          <cell r="F5">
            <v>455</v>
          </cell>
        </row>
        <row r="6">
          <cell r="A6" t="str">
            <v>1.1.03</v>
          </cell>
          <cell r="B6" t="str">
            <v>Hydraulic Tensioners</v>
          </cell>
          <cell r="F6">
            <v>360</v>
          </cell>
        </row>
        <row r="7">
          <cell r="A7" t="str">
            <v>1.1.04</v>
          </cell>
          <cell r="B7" t="str">
            <v>Support Feet - Outer - Material</v>
          </cell>
          <cell r="F7">
            <v>240</v>
          </cell>
        </row>
        <row r="8">
          <cell r="A8" t="str">
            <v>1.1.05</v>
          </cell>
          <cell r="B8" t="str">
            <v>Support Feet - Outer - Transport to Karachi</v>
          </cell>
          <cell r="F8">
            <v>50</v>
          </cell>
        </row>
        <row r="9">
          <cell r="A9" t="str">
            <v>1.1.06</v>
          </cell>
          <cell r="B9" t="str">
            <v>Support Feet - Outer - Manufacture</v>
          </cell>
          <cell r="F9">
            <v>625</v>
          </cell>
        </row>
        <row r="10">
          <cell r="A10" t="str">
            <v>1.1.07</v>
          </cell>
          <cell r="B10" t="str">
            <v>Support Feet - Outer - Transport to CERN</v>
          </cell>
          <cell r="F10">
            <v>50</v>
          </cell>
        </row>
        <row r="11">
          <cell r="A11" t="str">
            <v>1.1.08</v>
          </cell>
          <cell r="B11" t="str">
            <v>Manufacture Follow-up</v>
          </cell>
          <cell r="F11">
            <v>100</v>
          </cell>
        </row>
        <row r="12">
          <cell r="A12" t="str">
            <v>1.1.09</v>
          </cell>
          <cell r="B12" t="str">
            <v>Moving Beams</v>
          </cell>
          <cell r="F12">
            <v>300</v>
          </cell>
        </row>
        <row r="13">
          <cell r="A13" t="str">
            <v>1.1.10</v>
          </cell>
          <cell r="B13" t="str">
            <v>Jacks and Air Pad System</v>
          </cell>
          <cell r="F13">
            <v>780</v>
          </cell>
        </row>
        <row r="14">
          <cell r="A14" t="str">
            <v>1.1.11</v>
          </cell>
          <cell r="B14" t="str">
            <v>Grease Pad Systems</v>
          </cell>
          <cell r="F14">
            <v>300</v>
          </cell>
        </row>
        <row r="15">
          <cell r="A15" t="str">
            <v>1.1.12</v>
          </cell>
          <cell r="B15" t="str">
            <v>Hydraulic Rotator</v>
          </cell>
          <cell r="F15">
            <v>300</v>
          </cell>
        </row>
        <row r="16">
          <cell r="A16" t="str">
            <v>1.1.13</v>
          </cell>
          <cell r="B16" t="str">
            <v>Drilling Machine</v>
          </cell>
          <cell r="F16">
            <v>500</v>
          </cell>
        </row>
        <row r="17">
          <cell r="A17" t="str">
            <v>1.1.14</v>
          </cell>
          <cell r="B17" t="str">
            <v>Rails</v>
          </cell>
          <cell r="F17">
            <v>300</v>
          </cell>
        </row>
        <row r="18">
          <cell r="A18" t="str">
            <v>1.1.15</v>
          </cell>
          <cell r="B18" t="str">
            <v>Assembly on Surface</v>
          </cell>
          <cell r="F18">
            <v>2200</v>
          </cell>
        </row>
        <row r="19">
          <cell r="A19" t="str">
            <v>1.1.16</v>
          </cell>
          <cell r="B19" t="str">
            <v>Rigs and Scaffolds</v>
          </cell>
          <cell r="F19">
            <v>300</v>
          </cell>
        </row>
        <row r="20">
          <cell r="A20" t="str">
            <v>1.1.17</v>
          </cell>
          <cell r="B20" t="str">
            <v>Ancillaries and Coupling Devices</v>
          </cell>
          <cell r="F20">
            <v>320</v>
          </cell>
        </row>
        <row r="21">
          <cell r="A21" t="str">
            <v>1.1.18</v>
          </cell>
          <cell r="B21" t="str">
            <v>Design and Follow-up</v>
          </cell>
          <cell r="F21">
            <v>720</v>
          </cell>
        </row>
        <row r="22">
          <cell r="A22" t="str">
            <v>1.2</v>
          </cell>
          <cell r="B22" t="str">
            <v>Endcap Yokes</v>
          </cell>
          <cell r="F22">
            <v>21200</v>
          </cell>
        </row>
        <row r="23">
          <cell r="A23" t="str">
            <v>1.2.01</v>
          </cell>
          <cell r="B23" t="str">
            <v>Endcap Disks</v>
          </cell>
          <cell r="F23">
            <v>16000</v>
          </cell>
        </row>
        <row r="24">
          <cell r="A24" t="str">
            <v>1.2.02</v>
          </cell>
          <cell r="B24" t="str">
            <v>Superbolts</v>
          </cell>
          <cell r="F24">
            <v>600</v>
          </cell>
        </row>
        <row r="25">
          <cell r="A25" t="str">
            <v>1.2.03</v>
          </cell>
          <cell r="B25" t="str">
            <v>HE Supports</v>
          </cell>
          <cell r="F25">
            <v>200</v>
          </cell>
        </row>
        <row r="26">
          <cell r="A26" t="str">
            <v>1.2.04</v>
          </cell>
          <cell r="B26" t="str">
            <v>Design and Follow-up</v>
          </cell>
          <cell r="F26">
            <v>1200</v>
          </cell>
        </row>
        <row r="27">
          <cell r="A27" t="str">
            <v>1.2.05</v>
          </cell>
          <cell r="B27" t="str">
            <v>Carts Weldments</v>
          </cell>
          <cell r="F27">
            <v>1200</v>
          </cell>
        </row>
        <row r="28">
          <cell r="A28" t="str">
            <v>1.2.06</v>
          </cell>
          <cell r="B28" t="str">
            <v>Transport of Carts to CERN</v>
          </cell>
          <cell r="F28">
            <v>30</v>
          </cell>
        </row>
        <row r="29">
          <cell r="A29" t="str">
            <v>1.2.07</v>
          </cell>
          <cell r="B29" t="str">
            <v>Ancillaries and Coupling Devices</v>
          </cell>
          <cell r="F29">
            <v>970</v>
          </cell>
        </row>
        <row r="30">
          <cell r="A30" t="str">
            <v>1.2.08</v>
          </cell>
          <cell r="B30" t="str">
            <v>Support System</v>
          </cell>
          <cell r="F30">
            <v>1000</v>
          </cell>
        </row>
        <row r="31">
          <cell r="A31" t="str">
            <v>1.3</v>
          </cell>
          <cell r="B31" t="str">
            <v>Coil</v>
          </cell>
          <cell r="F31">
            <v>64695</v>
          </cell>
        </row>
        <row r="32">
          <cell r="A32" t="str">
            <v>1.3.01</v>
          </cell>
          <cell r="B32" t="str">
            <v>Conductor - Insert</v>
          </cell>
          <cell r="F32">
            <v>8470</v>
          </cell>
        </row>
        <row r="33">
          <cell r="A33" t="str">
            <v>1.3.02</v>
          </cell>
          <cell r="B33" t="str">
            <v>Conductor - Reinforcement</v>
          </cell>
          <cell r="F33">
            <v>7400</v>
          </cell>
        </row>
        <row r="34">
          <cell r="A34" t="str">
            <v>1.3.03</v>
          </cell>
          <cell r="B34" t="str">
            <v>Conductor - Quality Assurance</v>
          </cell>
          <cell r="F34">
            <v>1000</v>
          </cell>
        </row>
        <row r="35">
          <cell r="A35" t="str">
            <v>1.3.04</v>
          </cell>
          <cell r="B35" t="str">
            <v>Module Assembly, Swiveling Tooling</v>
          </cell>
          <cell r="F35">
            <v>14500</v>
          </cell>
        </row>
        <row r="36">
          <cell r="A36" t="str">
            <v>1.3.05</v>
          </cell>
          <cell r="B36" t="str">
            <v>Process Qualification and QA Winding</v>
          </cell>
          <cell r="F36">
            <v>800</v>
          </cell>
        </row>
        <row r="37">
          <cell r="A37" t="str">
            <v>1.3.06</v>
          </cell>
          <cell r="B37" t="str">
            <v>Thermal Shields</v>
          </cell>
          <cell r="F37">
            <v>2600</v>
          </cell>
        </row>
        <row r="38">
          <cell r="A38" t="str">
            <v>1.3.07</v>
          </cell>
          <cell r="B38" t="str">
            <v>Cold Supports</v>
          </cell>
          <cell r="F38">
            <v>1100</v>
          </cell>
        </row>
        <row r="39">
          <cell r="A39" t="str">
            <v>1.3.08</v>
          </cell>
          <cell r="B39" t="str">
            <v>He Circuits</v>
          </cell>
          <cell r="F39">
            <v>900</v>
          </cell>
        </row>
        <row r="40">
          <cell r="A40" t="str">
            <v>1.3.09</v>
          </cell>
          <cell r="B40" t="str">
            <v>Cold Mass Instrumentation</v>
          </cell>
          <cell r="F40">
            <v>600</v>
          </cell>
        </row>
        <row r="41">
          <cell r="A41" t="str">
            <v>1.3.10</v>
          </cell>
          <cell r="B41" t="str">
            <v>Vacuum System</v>
          </cell>
          <cell r="F41">
            <v>500</v>
          </cell>
        </row>
        <row r="42">
          <cell r="A42" t="str">
            <v>1.3.11</v>
          </cell>
          <cell r="B42" t="str">
            <v>Power Supply and Bus Bar</v>
          </cell>
          <cell r="F42">
            <v>900</v>
          </cell>
        </row>
        <row r="43">
          <cell r="A43" t="str">
            <v>1.3.12</v>
          </cell>
          <cell r="B43" t="str">
            <v>Dump Resistor</v>
          </cell>
          <cell r="F43">
            <v>300</v>
          </cell>
        </row>
        <row r="44">
          <cell r="A44" t="str">
            <v>1.3.13</v>
          </cell>
          <cell r="B44" t="str">
            <v>Magnet Safety System</v>
          </cell>
          <cell r="F44">
            <v>500</v>
          </cell>
        </row>
        <row r="45">
          <cell r="A45" t="str">
            <v>1.3.14</v>
          </cell>
          <cell r="B45" t="str">
            <v>Magnet Control System</v>
          </cell>
          <cell r="F45">
            <v>800</v>
          </cell>
        </row>
        <row r="46">
          <cell r="A46" t="str">
            <v>1.3.15</v>
          </cell>
          <cell r="B46" t="str">
            <v>He Refrigeration External Plant</v>
          </cell>
          <cell r="F46">
            <v>6450</v>
          </cell>
        </row>
        <row r="47">
          <cell r="A47" t="str">
            <v>1.3.16</v>
          </cell>
          <cell r="B47" t="str">
            <v>Components Testing</v>
          </cell>
          <cell r="F47">
            <v>900</v>
          </cell>
        </row>
        <row r="48">
          <cell r="A48" t="str">
            <v>1.3.17</v>
          </cell>
          <cell r="B48" t="str">
            <v>Coil Assembly</v>
          </cell>
          <cell r="F48">
            <v>1000</v>
          </cell>
        </row>
        <row r="49">
          <cell r="A49" t="str">
            <v>1.3.18</v>
          </cell>
          <cell r="B49" t="str">
            <v>Coil Surface Tests</v>
          </cell>
          <cell r="F49">
            <v>1500</v>
          </cell>
        </row>
        <row r="50">
          <cell r="A50" t="str">
            <v>1.3.19</v>
          </cell>
          <cell r="B50" t="str">
            <v>Studies and Supervision</v>
          </cell>
          <cell r="F50">
            <v>9495</v>
          </cell>
        </row>
        <row r="51">
          <cell r="A51" t="str">
            <v>1.3.20</v>
          </cell>
          <cell r="B51" t="str">
            <v>Consumables</v>
          </cell>
          <cell r="F51">
            <v>1080</v>
          </cell>
        </row>
        <row r="52">
          <cell r="A52" t="str">
            <v>1.3.21</v>
          </cell>
          <cell r="B52" t="str">
            <v>Coil Transfer into Underground Cavern</v>
          </cell>
          <cell r="F52">
            <v>2900</v>
          </cell>
        </row>
        <row r="53">
          <cell r="A53" t="str">
            <v>1.3.22</v>
          </cell>
          <cell r="B53" t="str">
            <v>Implantation and Integration</v>
          </cell>
          <cell r="F53">
            <v>1000</v>
          </cell>
        </row>
        <row r="54">
          <cell r="A54" t="str">
            <v>1.4</v>
          </cell>
          <cell r="B54" t="str">
            <v>Magnet Installation</v>
          </cell>
          <cell r="F54">
            <v>4800</v>
          </cell>
        </row>
        <row r="55">
          <cell r="A55" t="str">
            <v>1.4.01</v>
          </cell>
          <cell r="B55" t="str">
            <v>2'200 t Crane Rental</v>
          </cell>
          <cell r="F55">
            <v>2800</v>
          </cell>
        </row>
        <row r="56">
          <cell r="A56" t="str">
            <v>1.4.02</v>
          </cell>
          <cell r="B56" t="str">
            <v>Rigging Equipment</v>
          </cell>
          <cell r="F56">
            <v>700</v>
          </cell>
        </row>
        <row r="57">
          <cell r="A57" t="str">
            <v>1.4.03</v>
          </cell>
          <cell r="B57" t="str">
            <v>SX Infrastructure</v>
          </cell>
          <cell r="F57">
            <v>350</v>
          </cell>
        </row>
        <row r="58">
          <cell r="A58" t="str">
            <v>1.4.04</v>
          </cell>
          <cell r="B58" t="str">
            <v>Winch System</v>
          </cell>
          <cell r="F58">
            <v>600</v>
          </cell>
        </row>
        <row r="59">
          <cell r="A59" t="str">
            <v>1.4.05</v>
          </cell>
          <cell r="B59" t="str">
            <v>Field Mapping</v>
          </cell>
          <cell r="F59">
            <v>350</v>
          </cell>
        </row>
        <row r="60">
          <cell r="A60" t="str">
            <v>2.</v>
          </cell>
          <cell r="B60" t="str">
            <v>Tracker</v>
          </cell>
          <cell r="F60">
            <v>74095</v>
          </cell>
        </row>
        <row r="61">
          <cell r="A61" t="str">
            <v>2.1</v>
          </cell>
          <cell r="B61" t="str">
            <v>Pixel Detector</v>
          </cell>
          <cell r="F61">
            <v>8240</v>
          </cell>
        </row>
        <row r="62">
          <cell r="A62" t="str">
            <v>2.1.1</v>
          </cell>
          <cell r="B62" t="str">
            <v>Detectors (incl. Pre-series)</v>
          </cell>
          <cell r="F62">
            <v>965</v>
          </cell>
        </row>
        <row r="63">
          <cell r="A63" t="str">
            <v>2.1.2</v>
          </cell>
          <cell r="B63" t="str">
            <v>Electronics (incl. Engineering)</v>
          </cell>
          <cell r="F63">
            <v>5020</v>
          </cell>
        </row>
        <row r="64">
          <cell r="A64" t="str">
            <v>2.1.3</v>
          </cell>
          <cell r="B64" t="str">
            <v>Module Mechanics</v>
          </cell>
          <cell r="F64">
            <v>1010</v>
          </cell>
        </row>
        <row r="65">
          <cell r="A65" t="str">
            <v>2.1.4</v>
          </cell>
          <cell r="B65" t="str">
            <v>Support Structures and Assembly</v>
          </cell>
          <cell r="F65">
            <v>480</v>
          </cell>
        </row>
        <row r="66">
          <cell r="A66" t="str">
            <v>2.1.5</v>
          </cell>
          <cell r="B66" t="str">
            <v>Monitoring</v>
          </cell>
          <cell r="F66">
            <v>110</v>
          </cell>
        </row>
        <row r="67">
          <cell r="A67" t="str">
            <v>2.1.6</v>
          </cell>
          <cell r="B67" t="str">
            <v>Service Systems</v>
          </cell>
          <cell r="F67">
            <v>655</v>
          </cell>
        </row>
        <row r="68">
          <cell r="A68" t="str">
            <v>2.2</v>
          </cell>
          <cell r="B68" t="str">
            <v>Silicon Detector</v>
          </cell>
          <cell r="F68">
            <v>25335</v>
          </cell>
        </row>
        <row r="69">
          <cell r="A69" t="str">
            <v>2.2.1</v>
          </cell>
          <cell r="B69" t="str">
            <v>Detectors (incl. Pre-series)</v>
          </cell>
          <cell r="F69">
            <v>8825</v>
          </cell>
        </row>
        <row r="70">
          <cell r="A70" t="str">
            <v>2.2.2</v>
          </cell>
          <cell r="B70" t="str">
            <v>Electronics (incl. Engineering)</v>
          </cell>
          <cell r="F70">
            <v>12790</v>
          </cell>
        </row>
        <row r="71">
          <cell r="A71" t="str">
            <v>2.2.3</v>
          </cell>
          <cell r="B71" t="str">
            <v>Module Mechanics</v>
          </cell>
          <cell r="F71">
            <v>880</v>
          </cell>
        </row>
        <row r="72">
          <cell r="A72" t="str">
            <v>2.2.4</v>
          </cell>
          <cell r="B72" t="str">
            <v>Support Structures and Assembly</v>
          </cell>
          <cell r="F72">
            <v>2320</v>
          </cell>
        </row>
        <row r="73">
          <cell r="A73" t="str">
            <v>2.2.5</v>
          </cell>
          <cell r="B73" t="str">
            <v>Monitoring</v>
          </cell>
          <cell r="F73">
            <v>400</v>
          </cell>
        </row>
        <row r="74">
          <cell r="A74" t="str">
            <v>2.2.6</v>
          </cell>
          <cell r="B74" t="str">
            <v>Service Systems</v>
          </cell>
          <cell r="F74">
            <v>120</v>
          </cell>
        </row>
        <row r="75">
          <cell r="A75" t="str">
            <v>2.3</v>
          </cell>
          <cell r="B75" t="str">
            <v>MSGC Detector</v>
          </cell>
          <cell r="F75">
            <v>34435</v>
          </cell>
        </row>
        <row r="76">
          <cell r="A76" t="str">
            <v>2.3.1</v>
          </cell>
          <cell r="B76" t="str">
            <v>Detectors (incl. Pre-series)</v>
          </cell>
          <cell r="F76">
            <v>10755</v>
          </cell>
        </row>
        <row r="77">
          <cell r="A77" t="str">
            <v>2.3.2</v>
          </cell>
          <cell r="B77" t="str">
            <v>Electronics (incl. Engineering)</v>
          </cell>
          <cell r="F77">
            <v>19225</v>
          </cell>
        </row>
        <row r="78">
          <cell r="A78" t="str">
            <v>2.3.3</v>
          </cell>
          <cell r="B78" t="str">
            <v>Module Mechanics</v>
          </cell>
          <cell r="F78">
            <v>1630</v>
          </cell>
        </row>
        <row r="79">
          <cell r="A79" t="str">
            <v>2.3.4</v>
          </cell>
          <cell r="B79" t="str">
            <v>Support Structures and Assembly</v>
          </cell>
          <cell r="F79">
            <v>2605</v>
          </cell>
        </row>
        <row r="80">
          <cell r="A80" t="str">
            <v>2.3.5</v>
          </cell>
          <cell r="B80" t="str">
            <v>Monitoring</v>
          </cell>
          <cell r="F80">
            <v>100</v>
          </cell>
        </row>
        <row r="81">
          <cell r="A81" t="str">
            <v>2.3.6</v>
          </cell>
          <cell r="B81" t="str">
            <v>Service Systems</v>
          </cell>
          <cell r="F81">
            <v>120</v>
          </cell>
        </row>
        <row r="82">
          <cell r="A82" t="str">
            <v>2.4</v>
          </cell>
          <cell r="B82" t="str">
            <v>General Mechanical Infrastr.</v>
          </cell>
          <cell r="F82">
            <v>6085</v>
          </cell>
        </row>
        <row r="83">
          <cell r="A83" t="str">
            <v>2.4.1</v>
          </cell>
          <cell r="B83" t="str">
            <v>Overall Support</v>
          </cell>
          <cell r="F83">
            <v>2100</v>
          </cell>
        </row>
        <row r="84">
          <cell r="A84" t="str">
            <v>2.4.2</v>
          </cell>
          <cell r="B84" t="str">
            <v>Overall Alignment</v>
          </cell>
          <cell r="F84">
            <v>800</v>
          </cell>
        </row>
        <row r="85">
          <cell r="A85" t="str">
            <v>2.4.3</v>
          </cell>
          <cell r="B85" t="str">
            <v>Service Systems</v>
          </cell>
          <cell r="F85">
            <v>3185</v>
          </cell>
        </row>
        <row r="86">
          <cell r="A86" t="str">
            <v>3.</v>
          </cell>
          <cell r="B86" t="str">
            <v>ECAL</v>
          </cell>
          <cell r="F86">
            <v>85430</v>
          </cell>
        </row>
        <row r="87">
          <cell r="A87" t="str">
            <v>3.1</v>
          </cell>
          <cell r="B87" t="str">
            <v>Barrel</v>
          </cell>
          <cell r="F87">
            <v>61650</v>
          </cell>
        </row>
        <row r="88">
          <cell r="A88" t="str">
            <v>3.1.1</v>
          </cell>
          <cell r="B88" t="str">
            <v>Crystals</v>
          </cell>
          <cell r="F88">
            <v>22195</v>
          </cell>
        </row>
        <row r="89">
          <cell r="A89" t="str">
            <v>3.1.2</v>
          </cell>
          <cell r="B89" t="str">
            <v>Electronics</v>
          </cell>
          <cell r="F89">
            <v>23780</v>
          </cell>
        </row>
        <row r="90">
          <cell r="A90" t="str">
            <v>3.1.3</v>
          </cell>
          <cell r="B90" t="str">
            <v>Mechanics</v>
          </cell>
          <cell r="F90">
            <v>8315</v>
          </cell>
        </row>
        <row r="91">
          <cell r="A91" t="str">
            <v>3.1.4</v>
          </cell>
          <cell r="B91" t="str">
            <v>Assembly and Installation</v>
          </cell>
          <cell r="F91">
            <v>5700</v>
          </cell>
        </row>
        <row r="92">
          <cell r="A92" t="str">
            <v>3.1.5</v>
          </cell>
          <cell r="B92" t="str">
            <v>Monitoring</v>
          </cell>
          <cell r="F92">
            <v>1660</v>
          </cell>
        </row>
        <row r="93">
          <cell r="A93" t="str">
            <v>3.2</v>
          </cell>
          <cell r="B93" t="str">
            <v>Endcaps</v>
          </cell>
          <cell r="F93">
            <v>23780</v>
          </cell>
        </row>
        <row r="94">
          <cell r="A94" t="str">
            <v>3.2.1</v>
          </cell>
          <cell r="B94" t="str">
            <v>Crystals</v>
          </cell>
          <cell r="F94">
            <v>7695</v>
          </cell>
        </row>
        <row r="95">
          <cell r="A95" t="str">
            <v>3.2.2</v>
          </cell>
          <cell r="B95" t="str">
            <v>Electronics</v>
          </cell>
          <cell r="F95">
            <v>7680</v>
          </cell>
        </row>
        <row r="96">
          <cell r="A96" t="str">
            <v>3.2.3</v>
          </cell>
          <cell r="B96" t="str">
            <v>Mechanics</v>
          </cell>
          <cell r="F96">
            <v>1530</v>
          </cell>
        </row>
        <row r="97">
          <cell r="A97" t="str">
            <v>3.2.4</v>
          </cell>
          <cell r="B97" t="str">
            <v>Assembly and Installation</v>
          </cell>
          <cell r="F97">
            <v>970</v>
          </cell>
        </row>
        <row r="98">
          <cell r="A98" t="str">
            <v>3.2.5</v>
          </cell>
          <cell r="B98" t="str">
            <v>Monitoring</v>
          </cell>
          <cell r="F98">
            <v>500</v>
          </cell>
        </row>
        <row r="99">
          <cell r="A99" t="str">
            <v>3.2.6</v>
          </cell>
          <cell r="B99" t="str">
            <v>Preshower</v>
          </cell>
          <cell r="F99">
            <v>5400</v>
          </cell>
        </row>
        <row r="100">
          <cell r="A100" t="str">
            <v>4.</v>
          </cell>
          <cell r="B100" t="str">
            <v>HCAL</v>
          </cell>
          <cell r="F100">
            <v>41775</v>
          </cell>
        </row>
        <row r="101">
          <cell r="A101" t="str">
            <v>4.1</v>
          </cell>
          <cell r="B101" t="str">
            <v>Barrel</v>
          </cell>
          <cell r="F101">
            <v>19015</v>
          </cell>
        </row>
        <row r="102">
          <cell r="A102" t="str">
            <v>4.1.01</v>
          </cell>
          <cell r="B102" t="str">
            <v>Mechanics</v>
          </cell>
          <cell r="F102">
            <v>10850</v>
          </cell>
        </row>
        <row r="103">
          <cell r="A103" t="str">
            <v>4.1.02</v>
          </cell>
          <cell r="B103" t="str">
            <v>Optics</v>
          </cell>
          <cell r="F103">
            <v>2030</v>
          </cell>
        </row>
        <row r="104">
          <cell r="A104" t="str">
            <v>4.1.03</v>
          </cell>
          <cell r="B104" t="str">
            <v>Read-out Boxes</v>
          </cell>
          <cell r="F104">
            <v>360</v>
          </cell>
        </row>
        <row r="105">
          <cell r="A105" t="str">
            <v>4.1.04</v>
          </cell>
          <cell r="B105" t="str">
            <v>Photodetectors</v>
          </cell>
          <cell r="F105">
            <v>1030</v>
          </cell>
        </row>
        <row r="106">
          <cell r="A106" t="str">
            <v>4.1.05</v>
          </cell>
          <cell r="B106" t="str">
            <v>Front-end Electronics</v>
          </cell>
          <cell r="F106">
            <v>1640</v>
          </cell>
        </row>
        <row r="107">
          <cell r="A107" t="str">
            <v>4.1.06</v>
          </cell>
          <cell r="B107" t="str">
            <v>Calibration Systems</v>
          </cell>
          <cell r="F107">
            <v>480</v>
          </cell>
        </row>
        <row r="108">
          <cell r="A108" t="str">
            <v>4.1.07</v>
          </cell>
          <cell r="B108" t="str">
            <v>Trigger/DAQ Electronics</v>
          </cell>
          <cell r="F108">
            <v>445</v>
          </cell>
        </row>
        <row r="109">
          <cell r="A109" t="str">
            <v>4.1.08</v>
          </cell>
          <cell r="B109" t="str">
            <v>Voltage Supply Systems</v>
          </cell>
          <cell r="F109">
            <v>440</v>
          </cell>
        </row>
        <row r="110">
          <cell r="A110" t="str">
            <v>4.1.09</v>
          </cell>
          <cell r="B110" t="str">
            <v>Detector Control Systems</v>
          </cell>
          <cell r="F110">
            <v>210</v>
          </cell>
        </row>
        <row r="111">
          <cell r="A111" t="str">
            <v>4.1.10</v>
          </cell>
          <cell r="B111" t="str">
            <v>Pre-production Prototypes</v>
          </cell>
          <cell r="F111">
            <v>1525</v>
          </cell>
        </row>
        <row r="112">
          <cell r="A112" t="str">
            <v>4.2</v>
          </cell>
          <cell r="B112" t="str">
            <v>Outer Barrel</v>
          </cell>
          <cell r="F112">
            <v>3340</v>
          </cell>
        </row>
        <row r="113">
          <cell r="A113" t="str">
            <v>4.2.01</v>
          </cell>
          <cell r="B113" t="str">
            <v>Mechanics</v>
          </cell>
          <cell r="F113">
            <v>100</v>
          </cell>
        </row>
        <row r="114">
          <cell r="A114" t="str">
            <v>4.2.02</v>
          </cell>
          <cell r="B114" t="str">
            <v>Optics</v>
          </cell>
          <cell r="F114">
            <v>1285</v>
          </cell>
        </row>
        <row r="115">
          <cell r="A115" t="str">
            <v>4.2.03</v>
          </cell>
          <cell r="B115" t="str">
            <v>Read-out Boxes</v>
          </cell>
          <cell r="F115">
            <v>300</v>
          </cell>
        </row>
        <row r="116">
          <cell r="A116" t="str">
            <v>4.2.04</v>
          </cell>
          <cell r="B116" t="str">
            <v>Photodetectors</v>
          </cell>
          <cell r="F116">
            <v>495</v>
          </cell>
        </row>
        <row r="117">
          <cell r="A117" t="str">
            <v>4.2.05</v>
          </cell>
          <cell r="B117" t="str">
            <v>Front-end Electronics</v>
          </cell>
          <cell r="F117">
            <v>500</v>
          </cell>
        </row>
        <row r="118">
          <cell r="A118" t="str">
            <v>4.2.06</v>
          </cell>
          <cell r="B118" t="str">
            <v>Calibration Systems</v>
          </cell>
          <cell r="F118">
            <v>65</v>
          </cell>
        </row>
        <row r="119">
          <cell r="A119" t="str">
            <v>4.2.07</v>
          </cell>
          <cell r="B119" t="str">
            <v>Trigger/DAQ Electronics</v>
          </cell>
          <cell r="F119">
            <v>185</v>
          </cell>
        </row>
        <row r="120">
          <cell r="A120" t="str">
            <v>4.2.08</v>
          </cell>
          <cell r="B120" t="str">
            <v>Voltage Supply Systems</v>
          </cell>
          <cell r="F120">
            <v>110</v>
          </cell>
        </row>
        <row r="121">
          <cell r="A121" t="str">
            <v>4.2.09</v>
          </cell>
          <cell r="B121" t="str">
            <v>Detector Control Systems</v>
          </cell>
          <cell r="F121">
            <v>140</v>
          </cell>
        </row>
        <row r="122">
          <cell r="A122" t="str">
            <v>4.2.10</v>
          </cell>
          <cell r="B122" t="str">
            <v>Pre-production Prototypes</v>
          </cell>
          <cell r="F122">
            <v>165</v>
          </cell>
        </row>
        <row r="123">
          <cell r="A123" t="str">
            <v>4.3</v>
          </cell>
          <cell r="B123" t="str">
            <v>Endcap</v>
          </cell>
          <cell r="F123">
            <v>11990</v>
          </cell>
        </row>
        <row r="124">
          <cell r="A124" t="str">
            <v>4.3.01</v>
          </cell>
          <cell r="B124" t="str">
            <v>Mechanics</v>
          </cell>
          <cell r="F124">
            <v>8295</v>
          </cell>
        </row>
        <row r="125">
          <cell r="A125" t="str">
            <v>4.3.02</v>
          </cell>
          <cell r="B125" t="str">
            <v>Optics</v>
          </cell>
          <cell r="F125">
            <v>875</v>
          </cell>
        </row>
        <row r="126">
          <cell r="A126" t="str">
            <v>4.3.03</v>
          </cell>
          <cell r="B126" t="str">
            <v>Read-out Boxes</v>
          </cell>
          <cell r="F126">
            <v>320</v>
          </cell>
        </row>
        <row r="127">
          <cell r="A127" t="str">
            <v>4.3.04</v>
          </cell>
          <cell r="B127" t="str">
            <v>Photodetectors</v>
          </cell>
          <cell r="F127">
            <v>450</v>
          </cell>
        </row>
        <row r="128">
          <cell r="A128" t="str">
            <v>4.3.05</v>
          </cell>
          <cell r="B128" t="str">
            <v>Front-end Electronics</v>
          </cell>
          <cell r="F128">
            <v>680</v>
          </cell>
        </row>
        <row r="129">
          <cell r="A129" t="str">
            <v>4.3.06</v>
          </cell>
          <cell r="B129" t="str">
            <v>Calibration Systems</v>
          </cell>
          <cell r="F129">
            <v>210</v>
          </cell>
        </row>
        <row r="130">
          <cell r="A130" t="str">
            <v>4.3.07</v>
          </cell>
          <cell r="B130" t="str">
            <v>Trigger/DAQ Electronics</v>
          </cell>
          <cell r="F130">
            <v>265</v>
          </cell>
        </row>
        <row r="131">
          <cell r="A131" t="str">
            <v>4.3.08</v>
          </cell>
          <cell r="B131" t="str">
            <v>Voltage Supply Systems</v>
          </cell>
          <cell r="F131">
            <v>205</v>
          </cell>
        </row>
        <row r="132">
          <cell r="A132" t="str">
            <v>4.3.09</v>
          </cell>
          <cell r="B132" t="str">
            <v>Detector Control Systems</v>
          </cell>
          <cell r="F132">
            <v>145</v>
          </cell>
        </row>
        <row r="133">
          <cell r="A133" t="str">
            <v>4.3.10</v>
          </cell>
          <cell r="B133" t="str">
            <v>Pre-production Prototypes</v>
          </cell>
          <cell r="F133">
            <v>535</v>
          </cell>
        </row>
        <row r="134">
          <cell r="A134" t="str">
            <v>4.4</v>
          </cell>
          <cell r="B134" t="str">
            <v>Outer Endcap</v>
          </cell>
          <cell r="F134">
            <v>730</v>
          </cell>
        </row>
        <row r="135">
          <cell r="A135" t="str">
            <v>4.4.01</v>
          </cell>
          <cell r="B135" t="str">
            <v>Mechanics</v>
          </cell>
          <cell r="F135">
            <v>65</v>
          </cell>
        </row>
        <row r="136">
          <cell r="A136" t="str">
            <v>4.4.02</v>
          </cell>
          <cell r="B136" t="str">
            <v>Optics</v>
          </cell>
          <cell r="F136">
            <v>180</v>
          </cell>
        </row>
        <row r="137">
          <cell r="A137" t="str">
            <v>4.4.03</v>
          </cell>
          <cell r="B137" t="str">
            <v>Read-out Boxes</v>
          </cell>
          <cell r="F137">
            <v>0</v>
          </cell>
        </row>
        <row r="138">
          <cell r="A138" t="str">
            <v>4.4.04</v>
          </cell>
          <cell r="B138" t="str">
            <v>Photodetectors</v>
          </cell>
          <cell r="F138">
            <v>95</v>
          </cell>
        </row>
        <row r="139">
          <cell r="A139" t="str">
            <v>4.4.05</v>
          </cell>
          <cell r="B139" t="str">
            <v>Front-end Electronics</v>
          </cell>
          <cell r="F139">
            <v>210</v>
          </cell>
        </row>
        <row r="140">
          <cell r="A140" t="str">
            <v>4.4.06</v>
          </cell>
          <cell r="B140" t="str">
            <v>Calibration Systems</v>
          </cell>
          <cell r="F140">
            <v>25</v>
          </cell>
        </row>
        <row r="141">
          <cell r="A141" t="str">
            <v>4.4.07</v>
          </cell>
          <cell r="B141" t="str">
            <v>Trigger/DAQ Electronics</v>
          </cell>
          <cell r="F141">
            <v>90</v>
          </cell>
        </row>
        <row r="142">
          <cell r="A142" t="str">
            <v>4.4.08</v>
          </cell>
          <cell r="B142" t="str">
            <v>Voltage Supply Systems</v>
          </cell>
          <cell r="F142">
            <v>0</v>
          </cell>
        </row>
        <row r="143">
          <cell r="A143" t="str">
            <v>4.4.09</v>
          </cell>
          <cell r="B143" t="str">
            <v>Detector Control Systems</v>
          </cell>
          <cell r="F143">
            <v>70</v>
          </cell>
        </row>
        <row r="144">
          <cell r="A144" t="str">
            <v>4.4.10</v>
          </cell>
          <cell r="B144" t="str">
            <v>Pre-production Prototypes</v>
          </cell>
          <cell r="F144">
            <v>0</v>
          </cell>
        </row>
        <row r="145">
          <cell r="A145" t="str">
            <v>4.5</v>
          </cell>
          <cell r="B145" t="str">
            <v>Forward</v>
          </cell>
          <cell r="F145">
            <v>6700</v>
          </cell>
        </row>
        <row r="146">
          <cell r="A146" t="str">
            <v>4.5.01</v>
          </cell>
          <cell r="B146" t="str">
            <v>Mechanics</v>
          </cell>
          <cell r="F146">
            <v>1675</v>
          </cell>
        </row>
        <row r="147">
          <cell r="A147" t="str">
            <v>4.5.02</v>
          </cell>
          <cell r="B147" t="str">
            <v>Optics</v>
          </cell>
          <cell r="F147">
            <v>2255</v>
          </cell>
        </row>
        <row r="148">
          <cell r="A148" t="str">
            <v>4.5.03</v>
          </cell>
          <cell r="B148" t="str">
            <v>Read-out Boxes</v>
          </cell>
          <cell r="F148">
            <v>75</v>
          </cell>
        </row>
        <row r="149">
          <cell r="A149" t="str">
            <v>4.5.04</v>
          </cell>
          <cell r="B149" t="str">
            <v>Photodetectors</v>
          </cell>
          <cell r="F149">
            <v>670</v>
          </cell>
        </row>
        <row r="150">
          <cell r="A150" t="str">
            <v>4.5.05</v>
          </cell>
          <cell r="B150" t="str">
            <v>Front-end Electronics</v>
          </cell>
          <cell r="F150">
            <v>580</v>
          </cell>
        </row>
        <row r="151">
          <cell r="A151" t="str">
            <v>4.5.06</v>
          </cell>
          <cell r="B151" t="str">
            <v>Calibration Systems</v>
          </cell>
          <cell r="F151">
            <v>350</v>
          </cell>
        </row>
        <row r="152">
          <cell r="A152" t="str">
            <v>4.5.07</v>
          </cell>
          <cell r="B152" t="str">
            <v>Trigger/DAQ Electronics</v>
          </cell>
          <cell r="F152">
            <v>235</v>
          </cell>
        </row>
        <row r="153">
          <cell r="A153" t="str">
            <v>4.5.08</v>
          </cell>
          <cell r="B153" t="str">
            <v>Voltage Supply Systems</v>
          </cell>
          <cell r="F153">
            <v>310</v>
          </cell>
        </row>
        <row r="154">
          <cell r="A154" t="str">
            <v>4.5.09</v>
          </cell>
          <cell r="B154" t="str">
            <v>Detector Control Systems</v>
          </cell>
          <cell r="F154">
            <v>120</v>
          </cell>
        </row>
        <row r="155">
          <cell r="A155" t="str">
            <v>4.5.10</v>
          </cell>
          <cell r="B155" t="str">
            <v>Pre-production Prototypes</v>
          </cell>
          <cell r="F155">
            <v>295</v>
          </cell>
        </row>
        <row r="156">
          <cell r="A156" t="str">
            <v>4.5.11</v>
          </cell>
          <cell r="B156" t="str">
            <v>Luminosity Monitor</v>
          </cell>
          <cell r="F156">
            <v>130</v>
          </cell>
        </row>
        <row r="157">
          <cell r="A157" t="str">
            <v>5.</v>
          </cell>
          <cell r="B157" t="str">
            <v>Muon Detector</v>
          </cell>
          <cell r="F157">
            <v>60800</v>
          </cell>
        </row>
        <row r="158">
          <cell r="A158" t="str">
            <v>5.1</v>
          </cell>
          <cell r="B158" t="str">
            <v>Barrel Drifttubes</v>
          </cell>
          <cell r="F158">
            <v>22300</v>
          </cell>
        </row>
        <row r="159">
          <cell r="A159" t="str">
            <v>5.1.1</v>
          </cell>
          <cell r="B159" t="str">
            <v>Detectors and Components</v>
          </cell>
          <cell r="F159">
            <v>8630</v>
          </cell>
        </row>
        <row r="160">
          <cell r="A160" t="str">
            <v>5.1.2</v>
          </cell>
          <cell r="B160" t="str">
            <v>Electronics</v>
          </cell>
          <cell r="F160">
            <v>11610</v>
          </cell>
        </row>
        <row r="161">
          <cell r="A161" t="str">
            <v>5.1.3</v>
          </cell>
          <cell r="B161" t="str">
            <v>Mechanical Structure and Supports</v>
          </cell>
          <cell r="F161">
            <v>500</v>
          </cell>
        </row>
        <row r="162">
          <cell r="A162" t="str">
            <v>5.1.4</v>
          </cell>
          <cell r="B162" t="str">
            <v>Assembly and Installation</v>
          </cell>
          <cell r="F162">
            <v>700</v>
          </cell>
        </row>
        <row r="163">
          <cell r="A163" t="str">
            <v>5.1.5</v>
          </cell>
          <cell r="B163" t="str">
            <v>Monitoring</v>
          </cell>
          <cell r="F163">
            <v>465</v>
          </cell>
        </row>
        <row r="164">
          <cell r="A164" t="str">
            <v>5.1.6</v>
          </cell>
          <cell r="B164" t="str">
            <v>Service Systems</v>
          </cell>
          <cell r="F164">
            <v>400</v>
          </cell>
        </row>
        <row r="165">
          <cell r="A165" t="str">
            <v>5.2</v>
          </cell>
          <cell r="B165" t="str">
            <v>Forward ME 1/1</v>
          </cell>
          <cell r="F165">
            <v>4720</v>
          </cell>
        </row>
        <row r="166">
          <cell r="A166" t="str">
            <v>5.2.1</v>
          </cell>
          <cell r="B166" t="str">
            <v>Detectors and Components</v>
          </cell>
          <cell r="F166">
            <v>1765</v>
          </cell>
        </row>
        <row r="167">
          <cell r="A167" t="str">
            <v>5.2.2</v>
          </cell>
          <cell r="B167" t="str">
            <v>Electronics</v>
          </cell>
          <cell r="F167">
            <v>2270</v>
          </cell>
        </row>
        <row r="168">
          <cell r="A168" t="str">
            <v>5.2.3</v>
          </cell>
          <cell r="B168" t="str">
            <v>Mechanical Structure, Supports</v>
          </cell>
          <cell r="F168">
            <v>210</v>
          </cell>
        </row>
        <row r="169">
          <cell r="A169" t="str">
            <v>5.2.4</v>
          </cell>
          <cell r="B169" t="str">
            <v>Assembly and Installation</v>
          </cell>
          <cell r="F169">
            <v>330</v>
          </cell>
        </row>
        <row r="170">
          <cell r="A170" t="str">
            <v>5.2.5</v>
          </cell>
          <cell r="B170" t="str">
            <v>Monitoring</v>
          </cell>
          <cell r="F170">
            <v>50</v>
          </cell>
        </row>
        <row r="171">
          <cell r="A171" t="str">
            <v>5.2.6</v>
          </cell>
          <cell r="B171" t="str">
            <v>Service Systems</v>
          </cell>
          <cell r="F171">
            <v>100</v>
          </cell>
        </row>
        <row r="172">
          <cell r="A172" t="str">
            <v>5.3</v>
          </cell>
          <cell r="B172" t="str">
            <v>Endcap CSC</v>
          </cell>
          <cell r="F172">
            <v>23635</v>
          </cell>
        </row>
        <row r="173">
          <cell r="A173" t="str">
            <v>5.3.1</v>
          </cell>
          <cell r="B173" t="str">
            <v>Detectors and Components</v>
          </cell>
          <cell r="F173">
            <v>10805</v>
          </cell>
        </row>
        <row r="174">
          <cell r="A174" t="str">
            <v>5.3.2</v>
          </cell>
          <cell r="B174" t="str">
            <v>Electronics</v>
          </cell>
          <cell r="F174">
            <v>11425</v>
          </cell>
        </row>
        <row r="175">
          <cell r="A175" t="str">
            <v>5.3.3</v>
          </cell>
          <cell r="B175" t="str">
            <v>Mechanical Structure and Supports</v>
          </cell>
          <cell r="F175">
            <v>490</v>
          </cell>
        </row>
        <row r="176">
          <cell r="A176" t="str">
            <v>5.3.4</v>
          </cell>
          <cell r="B176" t="str">
            <v>Assembly and Installation</v>
          </cell>
          <cell r="F176">
            <v>230</v>
          </cell>
        </row>
        <row r="177">
          <cell r="A177" t="str">
            <v>5.3.5</v>
          </cell>
          <cell r="B177" t="str">
            <v>Monitoring</v>
          </cell>
          <cell r="F177">
            <v>35</v>
          </cell>
        </row>
        <row r="178">
          <cell r="A178" t="str">
            <v>5.3.6</v>
          </cell>
          <cell r="B178" t="str">
            <v>Service Systems</v>
          </cell>
          <cell r="F178">
            <v>650</v>
          </cell>
        </row>
        <row r="179">
          <cell r="A179" t="str">
            <v>5.4</v>
          </cell>
          <cell r="B179" t="str">
            <v>Barrel RPC</v>
          </cell>
          <cell r="F179">
            <v>4380</v>
          </cell>
        </row>
        <row r="180">
          <cell r="A180" t="str">
            <v>5.4.1</v>
          </cell>
          <cell r="B180" t="str">
            <v>Detectors and Components</v>
          </cell>
          <cell r="F180">
            <v>2245</v>
          </cell>
        </row>
        <row r="181">
          <cell r="A181" t="str">
            <v>5.4.2</v>
          </cell>
          <cell r="B181" t="str">
            <v>Electronics</v>
          </cell>
          <cell r="F181">
            <v>1400</v>
          </cell>
        </row>
        <row r="182">
          <cell r="A182" t="str">
            <v>5.4.3</v>
          </cell>
          <cell r="B182" t="str">
            <v>Mechanical Structure and Supports</v>
          </cell>
          <cell r="F182">
            <v>210</v>
          </cell>
        </row>
        <row r="183">
          <cell r="A183" t="str">
            <v>5.4.4</v>
          </cell>
          <cell r="B183" t="str">
            <v>Assembly and Installation</v>
          </cell>
          <cell r="F183">
            <v>340</v>
          </cell>
        </row>
        <row r="184">
          <cell r="A184" t="str">
            <v>5.4.5</v>
          </cell>
          <cell r="B184" t="str">
            <v>Monitoring</v>
          </cell>
          <cell r="F184">
            <v>60</v>
          </cell>
        </row>
        <row r="185">
          <cell r="A185" t="str">
            <v>5.4.6</v>
          </cell>
          <cell r="B185" t="str">
            <v>Service Systems</v>
          </cell>
          <cell r="F185">
            <v>120</v>
          </cell>
        </row>
        <row r="186">
          <cell r="A186" t="str">
            <v>5.5</v>
          </cell>
          <cell r="B186" t="str">
            <v>Forward RPC</v>
          </cell>
          <cell r="F186">
            <v>2575</v>
          </cell>
        </row>
        <row r="187">
          <cell r="A187" t="str">
            <v>5.5.1</v>
          </cell>
          <cell r="B187" t="str">
            <v>Detectors and Components</v>
          </cell>
          <cell r="F187">
            <v>940</v>
          </cell>
        </row>
        <row r="188">
          <cell r="A188" t="str">
            <v>5.5.2</v>
          </cell>
          <cell r="B188" t="str">
            <v>Electronics</v>
          </cell>
          <cell r="F188">
            <v>1085</v>
          </cell>
        </row>
        <row r="189">
          <cell r="A189" t="str">
            <v>5.5.3</v>
          </cell>
          <cell r="B189" t="str">
            <v>Mechanical Structure and Supports</v>
          </cell>
          <cell r="F189">
            <v>150</v>
          </cell>
        </row>
        <row r="190">
          <cell r="A190" t="str">
            <v>5.5.4</v>
          </cell>
          <cell r="B190" t="str">
            <v>Assembly and Installation</v>
          </cell>
          <cell r="F190">
            <v>240</v>
          </cell>
        </row>
        <row r="191">
          <cell r="A191" t="str">
            <v>5.5.5</v>
          </cell>
          <cell r="B191" t="str">
            <v>Monitoring</v>
          </cell>
          <cell r="F191">
            <v>40</v>
          </cell>
        </row>
        <row r="192">
          <cell r="A192" t="str">
            <v>5.5.6</v>
          </cell>
          <cell r="B192" t="str">
            <v>Service Systems</v>
          </cell>
          <cell r="F192">
            <v>120</v>
          </cell>
        </row>
        <row r="193">
          <cell r="A193" t="str">
            <v>5.6</v>
          </cell>
          <cell r="B193" t="str">
            <v>Alignment</v>
          </cell>
          <cell r="F193">
            <v>3190</v>
          </cell>
        </row>
        <row r="194">
          <cell r="A194" t="str">
            <v>5.6.1</v>
          </cell>
          <cell r="B194" t="str">
            <v>Barrel</v>
          </cell>
          <cell r="F194">
            <v>1300</v>
          </cell>
        </row>
        <row r="195">
          <cell r="A195" t="str">
            <v>5.6.2</v>
          </cell>
          <cell r="B195" t="str">
            <v>Forward</v>
          </cell>
          <cell r="F195">
            <v>885</v>
          </cell>
        </row>
        <row r="196">
          <cell r="A196" t="str">
            <v>5.6.3</v>
          </cell>
          <cell r="B196" t="str">
            <v>Link</v>
          </cell>
          <cell r="F196">
            <v>1005</v>
          </cell>
        </row>
        <row r="197">
          <cell r="A197" t="str">
            <v>6.</v>
          </cell>
          <cell r="B197" t="str">
            <v>Trigger/DAQ</v>
          </cell>
          <cell r="F197">
            <v>37525</v>
          </cell>
        </row>
        <row r="198">
          <cell r="A198" t="str">
            <v>6.1</v>
          </cell>
          <cell r="B198" t="str">
            <v>Trigger</v>
          </cell>
          <cell r="F198">
            <v>12140</v>
          </cell>
        </row>
        <row r="199">
          <cell r="A199" t="str">
            <v>6.1.1</v>
          </cell>
          <cell r="B199" t="str">
            <v>Calorimeter Trigger</v>
          </cell>
          <cell r="F199">
            <v>5225</v>
          </cell>
        </row>
        <row r="200">
          <cell r="A200" t="str">
            <v>6.1.2</v>
          </cell>
          <cell r="B200" t="str">
            <v>CSC Trigger</v>
          </cell>
          <cell r="F200">
            <v>1100</v>
          </cell>
        </row>
        <row r="201">
          <cell r="A201" t="str">
            <v>6.1.3</v>
          </cell>
          <cell r="B201" t="str">
            <v>DT Trigger</v>
          </cell>
          <cell r="F201">
            <v>780</v>
          </cell>
        </row>
        <row r="202">
          <cell r="A202" t="str">
            <v>6.1.4</v>
          </cell>
          <cell r="B202" t="str">
            <v>RPC Trigger</v>
          </cell>
          <cell r="F202">
            <v>3695</v>
          </cell>
        </row>
        <row r="203">
          <cell r="A203" t="str">
            <v>6.1.5</v>
          </cell>
          <cell r="B203" t="str">
            <v>Global Trigger</v>
          </cell>
          <cell r="F203">
            <v>1340</v>
          </cell>
        </row>
        <row r="204">
          <cell r="A204" t="str">
            <v>6.2</v>
          </cell>
          <cell r="B204" t="str">
            <v>Data Acquisition</v>
          </cell>
          <cell r="F204">
            <v>23045</v>
          </cell>
        </row>
        <row r="205">
          <cell r="A205" t="str">
            <v>6.2.1</v>
          </cell>
          <cell r="B205" t="str">
            <v>Read-out Unit</v>
          </cell>
          <cell r="F205">
            <v>5560</v>
          </cell>
        </row>
        <row r="206">
          <cell r="A206" t="str">
            <v>6.2.2</v>
          </cell>
          <cell r="B206" t="str">
            <v>Filter Unit</v>
          </cell>
          <cell r="F206">
            <v>10640</v>
          </cell>
        </row>
        <row r="207">
          <cell r="A207" t="str">
            <v>6.2.3</v>
          </cell>
          <cell r="B207" t="str">
            <v>Event Builder</v>
          </cell>
          <cell r="F207">
            <v>5320</v>
          </cell>
        </row>
        <row r="208">
          <cell r="A208" t="str">
            <v>6.2.4</v>
          </cell>
          <cell r="B208" t="str">
            <v>DAQ Integration</v>
          </cell>
          <cell r="F208">
            <v>1530</v>
          </cell>
        </row>
        <row r="209">
          <cell r="A209" t="str">
            <v>6.3</v>
          </cell>
          <cell r="B209" t="str">
            <v>Detector Controls</v>
          </cell>
          <cell r="F209">
            <v>2340</v>
          </cell>
        </row>
        <row r="210">
          <cell r="A210" t="str">
            <v>6.3.1</v>
          </cell>
          <cell r="B210" t="str">
            <v>Detector Controls</v>
          </cell>
          <cell r="F210">
            <v>2340</v>
          </cell>
        </row>
        <row r="211">
          <cell r="A211" t="str">
            <v>7.</v>
          </cell>
          <cell r="B211" t="str">
            <v>Offline Computing</v>
          </cell>
          <cell r="F211">
            <v>3600</v>
          </cell>
        </row>
        <row r="212">
          <cell r="A212">
            <v>7.1</v>
          </cell>
          <cell r="B212" t="str">
            <v>Offline Infrastructure</v>
          </cell>
          <cell r="F212">
            <v>3600</v>
          </cell>
        </row>
        <row r="213">
          <cell r="A213" t="str">
            <v>7.1.1</v>
          </cell>
          <cell r="B213" t="str">
            <v>File Servers</v>
          </cell>
          <cell r="F213">
            <v>800</v>
          </cell>
        </row>
        <row r="214">
          <cell r="A214" t="str">
            <v>7.1.2</v>
          </cell>
          <cell r="B214" t="str">
            <v>Information Servers</v>
          </cell>
          <cell r="F214">
            <v>400</v>
          </cell>
        </row>
        <row r="215">
          <cell r="A215" t="str">
            <v>7.1.3</v>
          </cell>
          <cell r="B215" t="str">
            <v>Computing Power</v>
          </cell>
          <cell r="F215">
            <v>600</v>
          </cell>
        </row>
        <row r="216">
          <cell r="A216" t="str">
            <v>7.1.4</v>
          </cell>
          <cell r="B216" t="str">
            <v>Spares</v>
          </cell>
          <cell r="F216">
            <v>200</v>
          </cell>
        </row>
        <row r="217">
          <cell r="A217" t="str">
            <v>7.1.5</v>
          </cell>
          <cell r="B217" t="str">
            <v>System Assembly</v>
          </cell>
          <cell r="F217">
            <v>100</v>
          </cell>
        </row>
        <row r="218">
          <cell r="A218" t="str">
            <v>7.1.6</v>
          </cell>
          <cell r="B218" t="str">
            <v>Software Licenses</v>
          </cell>
          <cell r="F218">
            <v>800</v>
          </cell>
        </row>
        <row r="219">
          <cell r="A219" t="str">
            <v>7.1.7</v>
          </cell>
          <cell r="B219" t="str">
            <v>System Management</v>
          </cell>
          <cell r="F219">
            <v>700</v>
          </cell>
        </row>
        <row r="220">
          <cell r="A220" t="str">
            <v>8.</v>
          </cell>
          <cell r="B220" t="str">
            <v>Infrastructure</v>
          </cell>
          <cell r="F220">
            <v>27230</v>
          </cell>
        </row>
        <row r="221">
          <cell r="A221">
            <v>8.1</v>
          </cell>
          <cell r="B221" t="str">
            <v>Access and Survey</v>
          </cell>
          <cell r="F221">
            <v>3900</v>
          </cell>
        </row>
        <row r="222">
          <cell r="A222" t="str">
            <v>8.1.1</v>
          </cell>
          <cell r="B222" t="str">
            <v>Gangways, Stairs</v>
          </cell>
          <cell r="F222">
            <v>1600</v>
          </cell>
        </row>
        <row r="223">
          <cell r="A223" t="str">
            <v>8.1.2</v>
          </cell>
          <cell r="B223" t="str">
            <v>Structures on Yoke</v>
          </cell>
          <cell r="F223">
            <v>1000</v>
          </cell>
        </row>
        <row r="224">
          <cell r="A224" t="str">
            <v>8.1.3</v>
          </cell>
          <cell r="B224" t="str">
            <v>Personnel Access Equipment</v>
          </cell>
          <cell r="F224">
            <v>400</v>
          </cell>
        </row>
        <row r="225">
          <cell r="A225" t="str">
            <v>8.1.4</v>
          </cell>
          <cell r="B225" t="str">
            <v>General Survey</v>
          </cell>
          <cell r="F225">
            <v>900</v>
          </cell>
        </row>
        <row r="226">
          <cell r="A226">
            <v>8.2</v>
          </cell>
          <cell r="B226" t="str">
            <v>General Installation</v>
          </cell>
          <cell r="F226">
            <v>10200</v>
          </cell>
        </row>
        <row r="227">
          <cell r="A227" t="str">
            <v>8.2.1</v>
          </cell>
          <cell r="B227" t="str">
            <v>Counting Room Structures</v>
          </cell>
          <cell r="F227">
            <v>1000</v>
          </cell>
        </row>
        <row r="228">
          <cell r="A228" t="str">
            <v>8.2.2</v>
          </cell>
          <cell r="B228" t="str">
            <v>Racks with Cooling</v>
          </cell>
          <cell r="F228">
            <v>1400</v>
          </cell>
        </row>
        <row r="229">
          <cell r="A229" t="str">
            <v>8.2.3</v>
          </cell>
          <cell r="B229" t="str">
            <v>Electrical Distribution from Outlets</v>
          </cell>
          <cell r="F229">
            <v>1500</v>
          </cell>
        </row>
        <row r="230">
          <cell r="A230" t="str">
            <v>8.2.4</v>
          </cell>
          <cell r="B230" t="str">
            <v>Gas Systems and Primary Distribution Racks</v>
          </cell>
          <cell r="F230">
            <v>3300</v>
          </cell>
        </row>
        <row r="231">
          <cell r="A231" t="str">
            <v>8.2.5</v>
          </cell>
          <cell r="B231" t="str">
            <v>Beam Pipe</v>
          </cell>
          <cell r="F231">
            <v>500</v>
          </cell>
        </row>
        <row r="232">
          <cell r="A232" t="str">
            <v>8.2.6</v>
          </cell>
          <cell r="B232" t="str">
            <v>Cable Trays to Counting Rooms</v>
          </cell>
          <cell r="F232">
            <v>900</v>
          </cell>
        </row>
        <row r="233">
          <cell r="A233" t="str">
            <v>8.2.7</v>
          </cell>
          <cell r="B233" t="str">
            <v>Control Room and Cabling to Surface</v>
          </cell>
          <cell r="F233">
            <v>600</v>
          </cell>
        </row>
        <row r="234">
          <cell r="A234" t="str">
            <v>8.2.8</v>
          </cell>
          <cell r="B234" t="str">
            <v>General Piping</v>
          </cell>
          <cell r="F234">
            <v>1000</v>
          </cell>
        </row>
        <row r="235">
          <cell r="A235">
            <v>8.3</v>
          </cell>
          <cell r="B235" t="str">
            <v>Cooling and Ventilation</v>
          </cell>
          <cell r="F235">
            <v>3600</v>
          </cell>
        </row>
        <row r="236">
          <cell r="A236" t="str">
            <v>8.3.1</v>
          </cell>
          <cell r="B236" t="str">
            <v>Detector Cooling Plant</v>
          </cell>
          <cell r="F236">
            <v>1400</v>
          </cell>
        </row>
        <row r="237">
          <cell r="A237" t="str">
            <v>8.3.2</v>
          </cell>
          <cell r="B237" t="str">
            <v>Detector Specific Ventilation</v>
          </cell>
          <cell r="F237">
            <v>500</v>
          </cell>
        </row>
        <row r="238">
          <cell r="A238" t="str">
            <v>8.3.3</v>
          </cell>
          <cell r="B238" t="str">
            <v>Detector Primary Cooling System</v>
          </cell>
          <cell r="F238">
            <v>1700</v>
          </cell>
        </row>
        <row r="239">
          <cell r="A239">
            <v>8.4</v>
          </cell>
          <cell r="B239" t="str">
            <v>Safety</v>
          </cell>
          <cell r="F239">
            <v>2300</v>
          </cell>
        </row>
        <row r="240">
          <cell r="A240" t="str">
            <v>8.4.1</v>
          </cell>
          <cell r="B240" t="str">
            <v>Safety Installations</v>
          </cell>
          <cell r="F240">
            <v>1050</v>
          </cell>
        </row>
        <row r="241">
          <cell r="A241" t="str">
            <v>8.4.2</v>
          </cell>
          <cell r="B241" t="str">
            <v>Safety Equipment Control</v>
          </cell>
          <cell r="F241">
            <v>350</v>
          </cell>
        </row>
        <row r="242">
          <cell r="A242" t="str">
            <v>8.4.3</v>
          </cell>
          <cell r="B242" t="str">
            <v>Hard-wired Safety System</v>
          </cell>
          <cell r="F242">
            <v>500</v>
          </cell>
        </row>
        <row r="243">
          <cell r="A243" t="str">
            <v>8.4.4</v>
          </cell>
          <cell r="B243" t="str">
            <v>Inertion System</v>
          </cell>
          <cell r="F243">
            <v>400</v>
          </cell>
        </row>
        <row r="244">
          <cell r="A244">
            <v>8.5</v>
          </cell>
          <cell r="B244" t="str">
            <v>Fixed Cranes</v>
          </cell>
          <cell r="F244">
            <v>3230</v>
          </cell>
        </row>
        <row r="245">
          <cell r="A245" t="str">
            <v>8.5.1</v>
          </cell>
          <cell r="B245" t="str">
            <v>80 ton /100 m </v>
          </cell>
          <cell r="F245">
            <v>1100</v>
          </cell>
        </row>
        <row r="246">
          <cell r="A246" t="str">
            <v>8.5.2</v>
          </cell>
          <cell r="B246" t="str">
            <v>80 ton /100 m Double Beam System</v>
          </cell>
          <cell r="F246">
            <v>1125</v>
          </cell>
        </row>
        <row r="247">
          <cell r="A247" t="str">
            <v>8.5.3</v>
          </cell>
          <cell r="B247" t="str">
            <v>20 ton Crane</v>
          </cell>
          <cell r="F247">
            <v>705</v>
          </cell>
        </row>
        <row r="248">
          <cell r="A248" t="str">
            <v>8.5.4</v>
          </cell>
          <cell r="B248" t="str">
            <v>3 ton Lift</v>
          </cell>
          <cell r="F248">
            <v>300</v>
          </cell>
        </row>
        <row r="249">
          <cell r="A249">
            <v>8.6</v>
          </cell>
          <cell r="B249" t="str">
            <v>Shielding Systems</v>
          </cell>
          <cell r="F249">
            <v>4000</v>
          </cell>
        </row>
        <row r="250">
          <cell r="A250" t="str">
            <v>8.6.1</v>
          </cell>
          <cell r="B250" t="str">
            <v>Rotating Shielding</v>
          </cell>
          <cell r="F250">
            <v>1500</v>
          </cell>
        </row>
        <row r="251">
          <cell r="A251" t="str">
            <v>8.6.2</v>
          </cell>
          <cell r="B251" t="str">
            <v>Vertical 400 ton Lifting System</v>
          </cell>
          <cell r="F251">
            <v>500</v>
          </cell>
        </row>
        <row r="252">
          <cell r="A252" t="str">
            <v>8.6.3</v>
          </cell>
          <cell r="B252" t="str">
            <v>Mechanics and Shielding for Forward HCAL</v>
          </cell>
          <cell r="F252">
            <v>2000</v>
          </cell>
        </row>
        <row r="253">
          <cell r="C253">
            <v>452376.5</v>
          </cell>
        </row>
      </sheetData>
      <sheetData sheetId="2">
        <row r="1">
          <cell r="A1" t="str">
            <v>AR</v>
          </cell>
          <cell r="B1" t="str">
            <v>AR1</v>
          </cell>
        </row>
        <row r="2">
          <cell r="A2" t="str">
            <v>AR1</v>
          </cell>
          <cell r="B2" t="str">
            <v>Yerevan Physics Institute, Yerevan</v>
          </cell>
        </row>
        <row r="3">
          <cell r="A3" t="str">
            <v>AT</v>
          </cell>
          <cell r="B3" t="str">
            <v>AT1</v>
          </cell>
        </row>
        <row r="4">
          <cell r="A4" t="str">
            <v>AT1</v>
          </cell>
          <cell r="B4" t="str">
            <v>Institut für Hochenergiephysik der ÖAW, Wien</v>
          </cell>
        </row>
        <row r="5">
          <cell r="A5" t="str">
            <v>BE</v>
          </cell>
          <cell r="B5" t="str">
            <v>BE1 BE2 BE3 BE4 BE5</v>
          </cell>
        </row>
        <row r="6">
          <cell r="A6" t="str">
            <v>BE1</v>
          </cell>
          <cell r="B6" t="str">
            <v>Université Catholique de Louvain, Louvain-la-Neuve </v>
          </cell>
        </row>
        <row r="7">
          <cell r="A7" t="str">
            <v>BE2</v>
          </cell>
          <cell r="B7" t="str">
            <v>Université de Mons-Hainaut, Mons</v>
          </cell>
        </row>
        <row r="8">
          <cell r="A8" t="str">
            <v>BE3</v>
          </cell>
          <cell r="B8" t="str">
            <v>Université Libre de Bruxelles, Brussels</v>
          </cell>
        </row>
        <row r="9">
          <cell r="A9" t="str">
            <v>BE4</v>
          </cell>
          <cell r="B9" t="str">
            <v>Universiteit Antwerpen (UIA), Antwerpen</v>
          </cell>
        </row>
        <row r="10">
          <cell r="A10" t="str">
            <v>BE5</v>
          </cell>
          <cell r="B10" t="str">
            <v>Vrije Universiteit Brussel, Brussels</v>
          </cell>
        </row>
        <row r="11">
          <cell r="A11" t="str">
            <v>BG</v>
          </cell>
          <cell r="B11" t="str">
            <v>BG1 BG2</v>
          </cell>
        </row>
        <row r="12">
          <cell r="A12" t="str">
            <v>BG1</v>
          </cell>
          <cell r="B12" t="str">
            <v>Institute for Nuclear Research and Nuclear Energy, BAS, Sofia</v>
          </cell>
        </row>
        <row r="13">
          <cell r="A13" t="str">
            <v>BG2</v>
          </cell>
          <cell r="B13" t="str">
            <v>University of Sofia, Sofia</v>
          </cell>
        </row>
        <row r="14">
          <cell r="A14" t="str">
            <v>BY</v>
          </cell>
          <cell r="B14" t="str">
            <v>BY1 BY2 BY3 BY4</v>
          </cell>
        </row>
        <row r="15">
          <cell r="A15" t="str">
            <v>BY1</v>
          </cell>
          <cell r="B15" t="str">
            <v>Byelorussian State University, Minsk</v>
          </cell>
        </row>
        <row r="16">
          <cell r="A16" t="str">
            <v>BY2</v>
          </cell>
          <cell r="B16" t="str">
            <v>Research Institute for Nuclear Problems, Minsk</v>
          </cell>
        </row>
        <row r="17">
          <cell r="A17" t="str">
            <v>BY3</v>
          </cell>
          <cell r="B17" t="str">
            <v>National Centre for Particle and High Energy Physics, Minsk</v>
          </cell>
        </row>
        <row r="18">
          <cell r="A18" t="str">
            <v>BY4</v>
          </cell>
          <cell r="B18" t="str">
            <v>Research Institute of Applied Physical Problems, Minsk</v>
          </cell>
        </row>
        <row r="19">
          <cell r="A19" t="str">
            <v>CE</v>
          </cell>
          <cell r="B19" t="str">
            <v>CERN</v>
          </cell>
        </row>
        <row r="20">
          <cell r="A20" t="str">
            <v>CERN</v>
          </cell>
          <cell r="B20" t="str">
            <v>CERN, European Laboratory for Particle Physics, Geneva, Switzerland</v>
          </cell>
        </row>
        <row r="21">
          <cell r="A21" t="str">
            <v>CN-A</v>
          </cell>
          <cell r="B21" t="str">
            <v>CN1 CN2</v>
          </cell>
        </row>
        <row r="22">
          <cell r="A22" t="str">
            <v>CN-B</v>
          </cell>
          <cell r="B22" t="str">
            <v>CN1 CN3</v>
          </cell>
        </row>
        <row r="23">
          <cell r="A23" t="str">
            <v>CN1</v>
          </cell>
          <cell r="B23" t="str">
            <v>Institute of High Energy Physics, Beijing</v>
          </cell>
        </row>
        <row r="24">
          <cell r="A24" t="str">
            <v>CN2</v>
          </cell>
          <cell r="B24" t="str">
            <v>University for Science and Technology of China, Hefei, Anhui</v>
          </cell>
        </row>
        <row r="25">
          <cell r="A25" t="str">
            <v>CN3</v>
          </cell>
          <cell r="B25" t="str">
            <v>Peking University, Beijing</v>
          </cell>
        </row>
        <row r="26">
          <cell r="A26" t="str">
            <v>CR</v>
          </cell>
          <cell r="B26" t="str">
            <v>CR1 CR2</v>
          </cell>
        </row>
        <row r="27">
          <cell r="A27" t="str">
            <v>CR1</v>
          </cell>
          <cell r="B27" t="str">
            <v>Technical University of Split, Split</v>
          </cell>
        </row>
        <row r="28">
          <cell r="A28" t="str">
            <v>CR2</v>
          </cell>
          <cell r="B28" t="str">
            <v>University of Split, Split</v>
          </cell>
        </row>
        <row r="29">
          <cell r="A29" t="str">
            <v>CY</v>
          </cell>
          <cell r="B29" t="str">
            <v>CY1</v>
          </cell>
        </row>
        <row r="30">
          <cell r="A30" t="str">
            <v>CY1</v>
          </cell>
          <cell r="B30" t="str">
            <v>University of Cyprus, Nicosia</v>
          </cell>
        </row>
        <row r="31">
          <cell r="A31" t="str">
            <v>DE</v>
          </cell>
          <cell r="B31" t="str">
            <v>DE1 DE2 DE3 DE4 DE5</v>
          </cell>
        </row>
        <row r="32">
          <cell r="A32" t="str">
            <v>DE1</v>
          </cell>
          <cell r="B32" t="str">
            <v>Humboldt-Universität zu Berlin, Berlin</v>
          </cell>
        </row>
        <row r="33">
          <cell r="A33" t="str">
            <v>DE2</v>
          </cell>
          <cell r="B33" t="str">
            <v>Institut für Experimentelle Kernphysik, Karlsruhe</v>
          </cell>
        </row>
        <row r="34">
          <cell r="A34" t="str">
            <v>DE3</v>
          </cell>
          <cell r="B34" t="str">
            <v>RWTH, I. Physikalisches Institut, Aachen</v>
          </cell>
        </row>
        <row r="35">
          <cell r="A35" t="str">
            <v>DE4</v>
          </cell>
          <cell r="B35" t="str">
            <v>RWTH, III. Physikalisches Institut A, Aachen </v>
          </cell>
        </row>
        <row r="36">
          <cell r="A36" t="str">
            <v>DE5</v>
          </cell>
          <cell r="B36" t="str">
            <v>RWTH, III. Physikalisches Institut B, Aachen</v>
          </cell>
        </row>
        <row r="37">
          <cell r="A37" t="str">
            <v>EE</v>
          </cell>
          <cell r="B37" t="str">
            <v>EE1</v>
          </cell>
        </row>
        <row r="38">
          <cell r="A38" t="str">
            <v>EE1</v>
          </cell>
          <cell r="B38" t="str">
            <v>Institute of Chemical Physics and Biophysics, Tallinn</v>
          </cell>
        </row>
        <row r="39">
          <cell r="A39" t="str">
            <v>FI</v>
          </cell>
          <cell r="B39" t="str">
            <v>FI1 FI2 FI3 FI4 FI5 FI6</v>
          </cell>
        </row>
        <row r="40">
          <cell r="A40" t="str">
            <v>FI1</v>
          </cell>
          <cell r="B40" t="str">
            <v>Department of Physics, University of Helsinki, Helsinki</v>
          </cell>
        </row>
        <row r="41">
          <cell r="A41" t="str">
            <v>FI2</v>
          </cell>
          <cell r="B41" t="str">
            <v>Helsinki Institute of Physics, Helsinki</v>
          </cell>
        </row>
        <row r="42">
          <cell r="A42" t="str">
            <v>FI3</v>
          </cell>
          <cell r="B42" t="str">
            <v>Department of Physics, University of Jyväskylä, Jyväskylä</v>
          </cell>
        </row>
        <row r="43">
          <cell r="A43" t="str">
            <v>FI4</v>
          </cell>
          <cell r="B43" t="str">
            <v>Digital and Computer Systems Lab., Tampere Univ. of Technology, Tampere</v>
          </cell>
        </row>
        <row r="44">
          <cell r="A44" t="str">
            <v>FI5</v>
          </cell>
          <cell r="B44" t="str">
            <v>Dept. of Physics &amp; Microelectronics Instrumentation Lab., Univ. of Oulu, Oulu</v>
          </cell>
        </row>
        <row r="45">
          <cell r="A45" t="str">
            <v>FI6</v>
          </cell>
          <cell r="B45" t="str">
            <v>Laboratory of Advanced Energy Systems, Helsinki Univ. of Techn., Helsinki</v>
          </cell>
        </row>
        <row r="46">
          <cell r="A46" t="str">
            <v>FR-A</v>
          </cell>
          <cell r="B46" t="str">
            <v>FR3</v>
          </cell>
        </row>
        <row r="47">
          <cell r="A47" t="str">
            <v>FR-B</v>
          </cell>
          <cell r="B47" t="str">
            <v>FR1 FR2 FR4 FR5</v>
          </cell>
        </row>
        <row r="48">
          <cell r="A48" t="str">
            <v>FR1</v>
          </cell>
          <cell r="B48" t="str">
            <v>LPNHE, Ecole Polytechnique, IN2P3-CNRS, Palaiseau</v>
          </cell>
        </row>
        <row r="49">
          <cell r="A49" t="str">
            <v>FR2</v>
          </cell>
          <cell r="B49" t="str">
            <v>Lab. d'Annecy-le-Vieux de Phys. des Particules, IN2P3-CNRS, Annecy-le-Vieux</v>
          </cell>
        </row>
        <row r="50">
          <cell r="A50" t="str">
            <v>FR3</v>
          </cell>
          <cell r="B50" t="str">
            <v>DSM/DAPNIA, CEA/Saclay, Gif-sur-Yvette</v>
          </cell>
        </row>
        <row r="51">
          <cell r="A51" t="str">
            <v>FR4</v>
          </cell>
          <cell r="B51" t="str">
            <v>IReS Strasbourg, IN2P3-CNRS-ULP, LEPSI Strasbourg, UHA Mulhouse</v>
          </cell>
        </row>
        <row r="52">
          <cell r="A52" t="str">
            <v>FR5</v>
          </cell>
          <cell r="B52" t="str">
            <v>Institut de Physique Nucléaire de Lyon, IN2P3-CNRS, Univ. Lyon I, Villeurbanne</v>
          </cell>
        </row>
        <row r="53">
          <cell r="A53" t="str">
            <v>GE</v>
          </cell>
          <cell r="B53" t="str">
            <v>GE1 GE2</v>
          </cell>
        </row>
        <row r="54">
          <cell r="A54" t="str">
            <v>GE1</v>
          </cell>
          <cell r="B54" t="str">
            <v>High Energy Physics Institute, Tbilisi State University, Tbilisi</v>
          </cell>
        </row>
        <row r="55">
          <cell r="A55" t="str">
            <v>GE2</v>
          </cell>
          <cell r="B55" t="str">
            <v>Institute of Physics Academy of Science, Tbilisi</v>
          </cell>
        </row>
        <row r="56">
          <cell r="A56" t="str">
            <v>GR</v>
          </cell>
          <cell r="B56" t="str">
            <v>GR1 GR2 GR3</v>
          </cell>
        </row>
        <row r="57">
          <cell r="A57" t="str">
            <v>GR1</v>
          </cell>
          <cell r="B57" t="str">
            <v>Institute of Nuclear Physics "Demokritos", Attiki</v>
          </cell>
        </row>
        <row r="58">
          <cell r="A58" t="str">
            <v>GR2</v>
          </cell>
          <cell r="B58" t="str">
            <v>University of Athens, Athens</v>
          </cell>
        </row>
        <row r="59">
          <cell r="A59" t="str">
            <v>GR3</v>
          </cell>
          <cell r="B59" t="str">
            <v>University of Ioánnina, Ioánnina</v>
          </cell>
        </row>
        <row r="60">
          <cell r="A60" t="str">
            <v>HU</v>
          </cell>
          <cell r="B60" t="str">
            <v>HU1 HU2 HU3</v>
          </cell>
        </row>
        <row r="61">
          <cell r="A61" t="str">
            <v>HU1</v>
          </cell>
          <cell r="B61" t="str">
            <v>KFKI Research Institute  for Particle and Nuclear Physics, Budapest</v>
          </cell>
        </row>
        <row r="62">
          <cell r="A62" t="str">
            <v>HU2</v>
          </cell>
          <cell r="B62" t="str">
            <v>Kossuth Lajos University, Debrecen</v>
          </cell>
        </row>
        <row r="63">
          <cell r="A63" t="str">
            <v>HU3</v>
          </cell>
          <cell r="B63" t="str">
            <v>Institute of Nuclear Research ATOMKI, Debrecen</v>
          </cell>
        </row>
        <row r="64">
          <cell r="A64" t="str">
            <v>IN</v>
          </cell>
          <cell r="B64" t="str">
            <v>IN1 IN2 IN3 IN4 IN5 IN6</v>
          </cell>
        </row>
        <row r="65">
          <cell r="A65" t="str">
            <v>IN1</v>
          </cell>
          <cell r="B65" t="str">
            <v>Bhabha Atomic Research Centre, Mumbai</v>
          </cell>
        </row>
        <row r="66">
          <cell r="A66" t="str">
            <v>IN2</v>
          </cell>
          <cell r="B66" t="str">
            <v>Institute of Physics, Bhubaneswar</v>
          </cell>
        </row>
        <row r="67">
          <cell r="A67" t="str">
            <v>IN3</v>
          </cell>
          <cell r="B67" t="str">
            <v>Panjab University, Chandigarh</v>
          </cell>
        </row>
        <row r="68">
          <cell r="A68" t="str">
            <v>IN4</v>
          </cell>
          <cell r="B68" t="str">
            <v>Tata Institute of Fundamental Research - EHEP, Mumbai</v>
          </cell>
        </row>
        <row r="69">
          <cell r="A69" t="str">
            <v>IN5</v>
          </cell>
          <cell r="B69" t="str">
            <v>Tata Institute of Fundamental Research - HECR, Mumbai</v>
          </cell>
        </row>
        <row r="70">
          <cell r="A70" t="str">
            <v>IN6</v>
          </cell>
          <cell r="B70" t="str">
            <v>University of Delhi South Campus, New Delhi</v>
          </cell>
        </row>
        <row r="71">
          <cell r="A71" t="str">
            <v>IT</v>
          </cell>
          <cell r="B71" t="str">
            <v>IT01 IT02 IT03 IT04 IT05 IT06 IT07 IT08 IT09 IT10 IT11</v>
          </cell>
        </row>
        <row r="72">
          <cell r="A72" t="str">
            <v>IT01</v>
          </cell>
          <cell r="B72" t="str">
            <v>Università di Bari, Politecnico di Bari e Sezione dell' INFN, Bari</v>
          </cell>
        </row>
        <row r="73">
          <cell r="A73" t="str">
            <v>IT02</v>
          </cell>
          <cell r="B73" t="str">
            <v>Università di Bologna e Sezione dell' INFN, Bologna</v>
          </cell>
        </row>
        <row r="74">
          <cell r="A74" t="str">
            <v>IT03</v>
          </cell>
          <cell r="B74" t="str">
            <v>Università di Catania e Sezione dell' INFN, Catania</v>
          </cell>
        </row>
        <row r="75">
          <cell r="A75" t="str">
            <v>IT04</v>
          </cell>
          <cell r="B75" t="str">
            <v>Università di Firenze e Sezione dell' INFN, Firenze</v>
          </cell>
        </row>
        <row r="76">
          <cell r="A76" t="str">
            <v>IT05</v>
          </cell>
          <cell r="B76" t="str">
            <v>Università di Genova e Sezione dell' INFN, Genova</v>
          </cell>
        </row>
        <row r="77">
          <cell r="A77" t="str">
            <v>IT06</v>
          </cell>
          <cell r="B77" t="str">
            <v>Università di Padova e Sezione dell' INFN, Padova</v>
          </cell>
        </row>
        <row r="78">
          <cell r="A78" t="str">
            <v>IT07</v>
          </cell>
          <cell r="B78" t="str">
            <v>Università di Pavia e Sezione dell' INFN, Pavia</v>
          </cell>
        </row>
        <row r="79">
          <cell r="A79" t="str">
            <v>IT08</v>
          </cell>
          <cell r="B79" t="str">
            <v>Università di Perugia e Sezione dell' INFN, Perugia</v>
          </cell>
        </row>
        <row r="80">
          <cell r="A80" t="str">
            <v>IT09</v>
          </cell>
          <cell r="B80" t="str">
            <v>Università di Pisa e Sezione dell' INFN, Pisa</v>
          </cell>
        </row>
        <row r="81">
          <cell r="A81" t="str">
            <v>IT10</v>
          </cell>
          <cell r="B81" t="str">
            <v>Università di Roma I e Sezione dell' INFN, Roma</v>
          </cell>
        </row>
        <row r="82">
          <cell r="A82" t="str">
            <v>IT11</v>
          </cell>
          <cell r="B82" t="str">
            <v>Università di Torino e Sezione dell'INFN, Torino</v>
          </cell>
        </row>
        <row r="83">
          <cell r="A83" t="str">
            <v>JI</v>
          </cell>
          <cell r="B83" t="str">
            <v>AR1 BG1 BG2 BY1 BY2 BY3 BY4 GE1 GE2 JINR SK1 UR1 UR2 UR3 UZ1</v>
          </cell>
        </row>
        <row r="84">
          <cell r="A84" t="str">
            <v>JINR</v>
          </cell>
          <cell r="B84" t="str">
            <v>Joint Institute for Nuclear Research, Dubna</v>
          </cell>
        </row>
        <row r="85">
          <cell r="A85" t="str">
            <v>KR</v>
          </cell>
          <cell r="B85" t="str">
            <v>KR01 KR02 KR03 KR04 KR05 KR06 KR07 KR08 KR09 KR10 KR11 KR12 KR13 KR14</v>
          </cell>
        </row>
        <row r="86">
          <cell r="A86" t="str">
            <v>KR01</v>
          </cell>
          <cell r="B86" t="str">
            <v>Chonnam National University, Kwangju</v>
          </cell>
        </row>
        <row r="87">
          <cell r="A87" t="str">
            <v>KR02</v>
          </cell>
          <cell r="B87" t="str">
            <v>Dongshin University, Naju</v>
          </cell>
        </row>
        <row r="88">
          <cell r="A88" t="str">
            <v>KR03</v>
          </cell>
          <cell r="B88" t="str">
            <v>Seonam University, Namwon</v>
          </cell>
        </row>
        <row r="89">
          <cell r="A89" t="str">
            <v>KR04</v>
          </cell>
          <cell r="B89" t="str">
            <v>Wonkwang University, Iksan</v>
          </cell>
        </row>
        <row r="90">
          <cell r="A90" t="str">
            <v>KR05</v>
          </cell>
          <cell r="B90" t="str">
            <v>Gyeongsang National University, Jinju</v>
          </cell>
        </row>
        <row r="91">
          <cell r="A91" t="str">
            <v>KR06</v>
          </cell>
          <cell r="B91" t="str">
            <v>Korea University, Seoul</v>
          </cell>
        </row>
        <row r="92">
          <cell r="A92" t="str">
            <v>KR07</v>
          </cell>
          <cell r="B92" t="str">
            <v>Cheju National University, Cheju</v>
          </cell>
        </row>
        <row r="93">
          <cell r="A93" t="str">
            <v>KR08</v>
          </cell>
          <cell r="B93" t="str">
            <v>Chungbuk National University, Chongju</v>
          </cell>
        </row>
        <row r="94">
          <cell r="A94" t="str">
            <v>KR09</v>
          </cell>
          <cell r="B94" t="str">
            <v>Kangwon National University, Chunchon</v>
          </cell>
        </row>
        <row r="95">
          <cell r="A95" t="str">
            <v>KR10</v>
          </cell>
          <cell r="B95" t="str">
            <v>Kon-Kuk University, Seoul</v>
          </cell>
        </row>
        <row r="96">
          <cell r="A96" t="str">
            <v>KR11</v>
          </cell>
          <cell r="B96" t="str">
            <v>Seoul National University of Education, Seoul</v>
          </cell>
        </row>
        <row r="97">
          <cell r="A97" t="str">
            <v>KR12</v>
          </cell>
          <cell r="B97" t="str">
            <v>Pohang University of Science and Technology, Pohang</v>
          </cell>
        </row>
        <row r="98">
          <cell r="A98" t="str">
            <v>KR13</v>
          </cell>
          <cell r="B98" t="str">
            <v>Kyungpook National University, Taegu</v>
          </cell>
        </row>
        <row r="99">
          <cell r="A99" t="str">
            <v>KR14</v>
          </cell>
          <cell r="B99" t="str">
            <v>Kangnung National University, Kangnung</v>
          </cell>
        </row>
        <row r="100">
          <cell r="A100" t="str">
            <v>PK</v>
          </cell>
          <cell r="B100" t="str">
            <v>PK1 PK2</v>
          </cell>
        </row>
        <row r="101">
          <cell r="A101" t="str">
            <v>PK1</v>
          </cell>
          <cell r="B101" t="str">
            <v>Quaid-I-Azam University, Islamabad</v>
          </cell>
        </row>
        <row r="102">
          <cell r="A102" t="str">
            <v>PK2</v>
          </cell>
          <cell r="B102" t="str">
            <v>Ghulam Ishaq Khan Institute of Engineering Sciences and Techn., Topi</v>
          </cell>
        </row>
        <row r="103">
          <cell r="A103" t="str">
            <v>PL</v>
          </cell>
          <cell r="B103" t="str">
            <v>PL1 PL2</v>
          </cell>
        </row>
        <row r="104">
          <cell r="A104" t="str">
            <v>PL1</v>
          </cell>
          <cell r="B104" t="str">
            <v>Institute of Experimental Physics, Warsaw</v>
          </cell>
        </row>
        <row r="105">
          <cell r="A105" t="str">
            <v>PL2</v>
          </cell>
          <cell r="B105" t="str">
            <v>Soltan Institute for Nuclear Studies, Warsaw</v>
          </cell>
        </row>
        <row r="106">
          <cell r="A106" t="str">
            <v>PT</v>
          </cell>
          <cell r="B106" t="str">
            <v>PT1</v>
          </cell>
        </row>
        <row r="107">
          <cell r="A107" t="str">
            <v>PT1</v>
          </cell>
          <cell r="B107" t="str">
            <v>Laboratório de Instrumentação e Física Experimental de Partículas, Lisboa</v>
          </cell>
        </row>
        <row r="108">
          <cell r="A108" t="str">
            <v>RU</v>
          </cell>
          <cell r="B108" t="str">
            <v>RU1 RU2 RU3 RU4 RU5 RU6 RU7 JINR</v>
          </cell>
        </row>
        <row r="109">
          <cell r="A109" t="str">
            <v>RU1</v>
          </cell>
          <cell r="B109" t="str">
            <v>Budker Institute for Nuclear Physics, SB RAS, Novosibirsk</v>
          </cell>
        </row>
        <row r="110">
          <cell r="A110" t="str">
            <v>RU2</v>
          </cell>
          <cell r="B110" t="str">
            <v>Institute for High Energy Physics, Protvino</v>
          </cell>
        </row>
        <row r="111">
          <cell r="A111" t="str">
            <v>RU3</v>
          </cell>
          <cell r="B111" t="str">
            <v>Institute for Nuclear Research, RAS, Moscow</v>
          </cell>
        </row>
        <row r="112">
          <cell r="A112" t="str">
            <v>RU4</v>
          </cell>
          <cell r="B112" t="str">
            <v>Institute for Theoretical and Experimental Physics, Moscow</v>
          </cell>
        </row>
        <row r="113">
          <cell r="A113" t="str">
            <v>RU5</v>
          </cell>
          <cell r="B113" t="str">
            <v>Moscow State University, Institute for Nuclear Physics, Moscow</v>
          </cell>
        </row>
        <row r="114">
          <cell r="A114" t="str">
            <v>RU6</v>
          </cell>
          <cell r="B114" t="str">
            <v>P.N. Lebedev Physical Institute, RAS, Moscow</v>
          </cell>
        </row>
        <row r="115">
          <cell r="A115" t="str">
            <v>RU7</v>
          </cell>
          <cell r="B115" t="str">
            <v>Petersburg Nuclear Physics Institute, RAS, St Petersburg</v>
          </cell>
        </row>
        <row r="116">
          <cell r="A116" t="str">
            <v>SK</v>
          </cell>
          <cell r="B116" t="str">
            <v>SK1</v>
          </cell>
        </row>
        <row r="117">
          <cell r="A117" t="str">
            <v>SK1</v>
          </cell>
          <cell r="B117" t="str">
            <v>Slovak University of Technology, Bratislava</v>
          </cell>
        </row>
        <row r="118">
          <cell r="A118" t="str">
            <v>SP</v>
          </cell>
          <cell r="B118" t="str">
            <v>SP1 SP2 SP3 SP4</v>
          </cell>
        </row>
        <row r="119">
          <cell r="A119" t="str">
            <v>SP1</v>
          </cell>
          <cell r="B119" t="str">
            <v>Centro de Investigaciones Energéticas Medioambientales y Tecnólogicas, Madrid</v>
          </cell>
        </row>
        <row r="120">
          <cell r="A120" t="str">
            <v>SP2</v>
          </cell>
          <cell r="B120" t="str">
            <v>Universidad Autónoma de Madrid, Madrid</v>
          </cell>
        </row>
        <row r="121">
          <cell r="A121" t="str">
            <v>SP3</v>
          </cell>
          <cell r="B121" t="str">
            <v>Universidad de Oviedo, Oviedo</v>
          </cell>
        </row>
        <row r="122">
          <cell r="A122" t="str">
            <v>SP4</v>
          </cell>
          <cell r="B122" t="str">
            <v>Instituto de Física de Cantabria (IFCA), CSIC-Univ. de Cantabria, Santander</v>
          </cell>
        </row>
        <row r="123">
          <cell r="A123" t="str">
            <v>SW-A</v>
          </cell>
          <cell r="B123" t="str">
            <v>SW1 SW3 SW4</v>
          </cell>
        </row>
        <row r="124">
          <cell r="A124" t="str">
            <v>SW-B</v>
          </cell>
          <cell r="B124" t="str">
            <v>SW2</v>
          </cell>
        </row>
        <row r="125">
          <cell r="A125" t="str">
            <v>SW1</v>
          </cell>
          <cell r="B125" t="str">
            <v>Institut für Teilchenphysik, Eidgenössische Technische Hochschule (ETH), Zürich</v>
          </cell>
        </row>
        <row r="126">
          <cell r="A126" t="str">
            <v>SW2</v>
          </cell>
          <cell r="B126" t="str">
            <v>Paul Scherrer Institut, Villigen</v>
          </cell>
        </row>
        <row r="127">
          <cell r="A127" t="str">
            <v>SW3</v>
          </cell>
          <cell r="B127" t="str">
            <v>Universität Basel, Basel</v>
          </cell>
        </row>
        <row r="128">
          <cell r="A128" t="str">
            <v>SW4</v>
          </cell>
          <cell r="B128" t="str">
            <v>Universität Zürich, Zürich</v>
          </cell>
        </row>
        <row r="129">
          <cell r="A129" t="str">
            <v>TR</v>
          </cell>
          <cell r="B129" t="str">
            <v>TR1 TR2</v>
          </cell>
        </row>
        <row r="130">
          <cell r="A130" t="str">
            <v>TR1</v>
          </cell>
          <cell r="B130" t="str">
            <v>Cukurova University, Adana</v>
          </cell>
        </row>
        <row r="131">
          <cell r="A131" t="str">
            <v>TR2</v>
          </cell>
          <cell r="B131" t="str">
            <v>Middle East Technical University, Ankara</v>
          </cell>
        </row>
        <row r="132">
          <cell r="A132" t="str">
            <v>UK</v>
          </cell>
          <cell r="B132" t="str">
            <v>UK1 UK2 UK3 UK4</v>
          </cell>
        </row>
        <row r="133">
          <cell r="A133" t="str">
            <v>UK1</v>
          </cell>
          <cell r="B133" t="str">
            <v>Brunel University, Uxbridge</v>
          </cell>
        </row>
        <row r="134">
          <cell r="A134" t="str">
            <v>UK2</v>
          </cell>
          <cell r="B134" t="str">
            <v>Imperial College, University of London, London</v>
          </cell>
        </row>
        <row r="135">
          <cell r="A135" t="str">
            <v>UK3</v>
          </cell>
          <cell r="B135" t="str">
            <v>Rutherford Appleton Laboratory, Didcot</v>
          </cell>
        </row>
        <row r="136">
          <cell r="A136" t="str">
            <v>UK4</v>
          </cell>
          <cell r="B136" t="str">
            <v>University of Bristol, Bristol</v>
          </cell>
        </row>
        <row r="137">
          <cell r="A137" t="str">
            <v>UR</v>
          </cell>
          <cell r="B137" t="str">
            <v>UR1 UR2 UR3</v>
          </cell>
        </row>
        <row r="138">
          <cell r="A138" t="str">
            <v>UR1</v>
          </cell>
          <cell r="B138" t="str">
            <v>Institute of Single Crystals of National Academy of Science, Kharkov</v>
          </cell>
        </row>
        <row r="139">
          <cell r="A139" t="str">
            <v>UR2</v>
          </cell>
          <cell r="B139" t="str">
            <v>National Scientific Center, Kharkov Inst. of Physics and Technology, Kharkov</v>
          </cell>
        </row>
        <row r="140">
          <cell r="A140" t="str">
            <v>UR3</v>
          </cell>
          <cell r="B140" t="str">
            <v>Kharkov State University, Kharkov</v>
          </cell>
        </row>
        <row r="141">
          <cell r="A141" t="str">
            <v>US-A</v>
          </cell>
          <cell r="B141" t="str">
            <v>US01 US02 US03 US04 US05 US06 US07 US08 US09 US10 US11 US12 US13 US15 US16 US18 US19 US20 US21 US22 US23 US26 US28 US29 US30 US31 US32 US34 US35 US37</v>
          </cell>
        </row>
        <row r="142">
          <cell r="A142" t="str">
            <v>US-B</v>
          </cell>
          <cell r="B142" t="str">
            <v>US04 US06 US14 US17 US24 US25 US27 US33 US36</v>
          </cell>
        </row>
        <row r="143">
          <cell r="A143" t="str">
            <v>US01</v>
          </cell>
          <cell r="B143" t="str">
            <v>University of Alabama, Tuscaloosa, Alabama</v>
          </cell>
        </row>
        <row r="144">
          <cell r="A144" t="str">
            <v>US02</v>
          </cell>
          <cell r="B144" t="str">
            <v>Boston University, Boston, Massachusetts</v>
          </cell>
        </row>
        <row r="145">
          <cell r="A145" t="str">
            <v>US03</v>
          </cell>
          <cell r="B145" t="str">
            <v>University of California at Davis, Davis, California</v>
          </cell>
        </row>
        <row r="146">
          <cell r="A146" t="str">
            <v>US04</v>
          </cell>
          <cell r="B146" t="str">
            <v>University of California at Los Angeles, Los Angeles, California</v>
          </cell>
        </row>
        <row r="147">
          <cell r="A147" t="str">
            <v>US05</v>
          </cell>
          <cell r="B147" t="str">
            <v>University of California, Riverside, California</v>
          </cell>
        </row>
        <row r="148">
          <cell r="A148" t="str">
            <v>US06</v>
          </cell>
          <cell r="B148" t="str">
            <v>University of California San Diego, La Jolla, California</v>
          </cell>
        </row>
        <row r="149">
          <cell r="A149" t="str">
            <v>US07</v>
          </cell>
          <cell r="B149" t="str">
            <v>California Institute of Technology, Pasadena, California</v>
          </cell>
        </row>
        <row r="150">
          <cell r="A150" t="str">
            <v>US08</v>
          </cell>
          <cell r="B150" t="str">
            <v>Carnegie Mellon University, Pittsburgh, Pennsylvania</v>
          </cell>
        </row>
        <row r="151">
          <cell r="A151" t="str">
            <v>US09</v>
          </cell>
          <cell r="B151" t="str">
            <v>Fairfield University, Fairfield, Connecticut</v>
          </cell>
        </row>
        <row r="152">
          <cell r="A152" t="str">
            <v>US10</v>
          </cell>
          <cell r="B152" t="str">
            <v>Fermi National Accelerator Laboratory, Batavia, Illinois</v>
          </cell>
        </row>
        <row r="153">
          <cell r="A153" t="str">
            <v>US11</v>
          </cell>
          <cell r="B153" t="str">
            <v>University of Florida, Gainesville, Florida</v>
          </cell>
        </row>
        <row r="154">
          <cell r="A154" t="str">
            <v>US12</v>
          </cell>
          <cell r="B154" t="str">
            <v>Florida State University-HEPG, Tallahassee, Florida</v>
          </cell>
        </row>
        <row r="155">
          <cell r="A155" t="str">
            <v>US13</v>
          </cell>
          <cell r="B155" t="str">
            <v>Florida State University-SCRI, Tallahassee, Florida</v>
          </cell>
        </row>
        <row r="156">
          <cell r="A156" t="str">
            <v>US14</v>
          </cell>
          <cell r="B156" t="str">
            <v>University of Illinois at Chicago, (UIC) Chicago, Illinois</v>
          </cell>
        </row>
        <row r="157">
          <cell r="A157" t="str">
            <v>US15</v>
          </cell>
          <cell r="B157" t="str">
            <v>The University of Iowa, Iowa City, Iowa</v>
          </cell>
        </row>
        <row r="158">
          <cell r="A158" t="str">
            <v>US16</v>
          </cell>
          <cell r="B158" t="str">
            <v>Iowa State University, Ames, Iowa</v>
          </cell>
        </row>
        <row r="159">
          <cell r="A159" t="str">
            <v>US17</v>
          </cell>
          <cell r="B159" t="str">
            <v>Johns Hopkins University, Baltimore, Maryland</v>
          </cell>
        </row>
        <row r="160">
          <cell r="A160" t="str">
            <v>US18</v>
          </cell>
          <cell r="B160" t="str">
            <v>Lawrence Livermore National Laboratory, Livermore, California</v>
          </cell>
        </row>
        <row r="161">
          <cell r="A161" t="str">
            <v>US19</v>
          </cell>
          <cell r="B161" t="str">
            <v>Los Alamos National Laboratory, Los Alamos, New Mexico</v>
          </cell>
        </row>
        <row r="162">
          <cell r="A162" t="str">
            <v>US20</v>
          </cell>
          <cell r="B162" t="str">
            <v>University of Maryland, College Park, Maryland</v>
          </cell>
        </row>
        <row r="163">
          <cell r="A163" t="str">
            <v>US21</v>
          </cell>
          <cell r="B163" t="str">
            <v>Massachusetts Institute of Technology, Cambridge, Massachusetts</v>
          </cell>
        </row>
        <row r="164">
          <cell r="A164" t="str">
            <v>US22</v>
          </cell>
          <cell r="B164" t="str">
            <v>University of Minnesota, Minneapolis, Minnesota</v>
          </cell>
        </row>
        <row r="165">
          <cell r="A165" t="str">
            <v>US23</v>
          </cell>
          <cell r="B165" t="str">
            <v>University of Mississippi, Oxford, Mississippi</v>
          </cell>
        </row>
        <row r="166">
          <cell r="A166" t="str">
            <v>US24</v>
          </cell>
          <cell r="B166" t="str">
            <v>University of Nebraska-Lincoln, Lincoln, Nebraska</v>
          </cell>
        </row>
        <row r="167">
          <cell r="A167" t="str">
            <v>US25</v>
          </cell>
          <cell r="B167" t="str">
            <v>Northeastern University, Boston, Massachusetts</v>
          </cell>
        </row>
        <row r="168">
          <cell r="A168" t="str">
            <v>US26</v>
          </cell>
          <cell r="B168" t="str">
            <v>Northwestern University, Evanston, Illinois</v>
          </cell>
        </row>
        <row r="169">
          <cell r="A169" t="str">
            <v>US27</v>
          </cell>
          <cell r="B169" t="str">
            <v>University of Notre Dame, Notre Dame, Indiana</v>
          </cell>
        </row>
        <row r="170">
          <cell r="A170" t="str">
            <v>US28</v>
          </cell>
          <cell r="B170" t="str">
            <v>The Ohio State University, Columbus, Ohio</v>
          </cell>
        </row>
        <row r="171">
          <cell r="A171" t="str">
            <v>US29</v>
          </cell>
          <cell r="B171" t="str">
            <v>Princeton University, Princeton, New Jersey</v>
          </cell>
        </row>
        <row r="172">
          <cell r="A172" t="str">
            <v>US30</v>
          </cell>
          <cell r="B172" t="str">
            <v>Purdue University, West Lafayette, Indiana</v>
          </cell>
        </row>
        <row r="173">
          <cell r="A173" t="str">
            <v>US31</v>
          </cell>
          <cell r="B173" t="str">
            <v>Rice University, Houston, Texas</v>
          </cell>
        </row>
        <row r="174">
          <cell r="A174" t="str">
            <v>US32</v>
          </cell>
          <cell r="B174" t="str">
            <v>University of Rochester, Rochester, New York</v>
          </cell>
        </row>
        <row r="175">
          <cell r="A175" t="str">
            <v>US33</v>
          </cell>
          <cell r="B175" t="str">
            <v>Rutgers, the State University of New Jersey, Piscataway, New Jersey</v>
          </cell>
        </row>
        <row r="176">
          <cell r="A176" t="str">
            <v>US34</v>
          </cell>
          <cell r="B176" t="str">
            <v>University of Texas at Dallas, Richardson, Texas</v>
          </cell>
        </row>
        <row r="177">
          <cell r="A177" t="str">
            <v>US35</v>
          </cell>
          <cell r="B177" t="str">
            <v>Texas Tech University, Lubbock, Texas</v>
          </cell>
        </row>
        <row r="178">
          <cell r="A178" t="str">
            <v>US36</v>
          </cell>
          <cell r="B178" t="str">
            <v>Virginia Polytechnic Institute and State University, Blacksburg, Virginia</v>
          </cell>
        </row>
        <row r="179">
          <cell r="A179" t="str">
            <v>US37</v>
          </cell>
          <cell r="B179" t="str">
            <v>University of Wisconsin, Madison, Wisconsin</v>
          </cell>
        </row>
        <row r="180">
          <cell r="A180" t="str">
            <v>UZ</v>
          </cell>
          <cell r="B180" t="str">
            <v>UZ1</v>
          </cell>
        </row>
        <row r="181">
          <cell r="A181" t="str">
            <v>UZ1</v>
          </cell>
          <cell r="B181" t="str">
            <v>Institute for Nuclear Physics of the Uzbekistan Academy of Sciences, Ulugbek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 8 A"/>
      <sheetName val="Costbook"/>
      <sheetName val="Institutes"/>
      <sheetName val="Annex 9.2 B"/>
      <sheetName val="Annex 9.5 B"/>
      <sheetName val="Annex 9.3 B"/>
      <sheetName val="Annex 9.6 B"/>
      <sheetName val="Annex 9.4 B"/>
    </sheetNames>
    <sheetDataSet>
      <sheetData sheetId="1">
        <row r="2">
          <cell r="A2" t="str">
            <v>1.</v>
          </cell>
          <cell r="B2" t="str">
            <v>Magnet</v>
          </cell>
          <cell r="F2">
            <v>121925</v>
          </cell>
        </row>
        <row r="3">
          <cell r="A3" t="str">
            <v>1.1</v>
          </cell>
          <cell r="B3" t="str">
            <v>Barrel Yoke and Vacuum Tank</v>
          </cell>
          <cell r="F3">
            <v>31225</v>
          </cell>
        </row>
        <row r="4">
          <cell r="A4" t="str">
            <v>1.1.01</v>
          </cell>
          <cell r="B4" t="str">
            <v>Barrel Rings and Vacuum Tank</v>
          </cell>
          <cell r="F4">
            <v>23325</v>
          </cell>
        </row>
        <row r="5">
          <cell r="A5" t="str">
            <v>1.1.02</v>
          </cell>
          <cell r="B5" t="str">
            <v>High Tension Bolts</v>
          </cell>
          <cell r="F5">
            <v>455</v>
          </cell>
        </row>
        <row r="6">
          <cell r="A6" t="str">
            <v>1.1.03</v>
          </cell>
          <cell r="B6" t="str">
            <v>Hydraulic Tensioners</v>
          </cell>
          <cell r="F6">
            <v>360</v>
          </cell>
        </row>
        <row r="7">
          <cell r="A7" t="str">
            <v>1.1.04</v>
          </cell>
          <cell r="B7" t="str">
            <v>Support Feet - Outer - Material</v>
          </cell>
          <cell r="F7">
            <v>240</v>
          </cell>
        </row>
        <row r="8">
          <cell r="A8" t="str">
            <v>1.1.05</v>
          </cell>
          <cell r="B8" t="str">
            <v>Support Feet - Outer - Transport to Karachi</v>
          </cell>
          <cell r="F8">
            <v>50</v>
          </cell>
        </row>
        <row r="9">
          <cell r="A9" t="str">
            <v>1.1.06</v>
          </cell>
          <cell r="B9" t="str">
            <v>Support Feet - Outer - Manufacture</v>
          </cell>
          <cell r="F9">
            <v>625</v>
          </cell>
        </row>
        <row r="10">
          <cell r="A10" t="str">
            <v>1.1.07</v>
          </cell>
          <cell r="B10" t="str">
            <v>Support Feet - Outer - Transport to CERN</v>
          </cell>
          <cell r="F10">
            <v>50</v>
          </cell>
        </row>
        <row r="11">
          <cell r="A11" t="str">
            <v>1.1.08</v>
          </cell>
          <cell r="B11" t="str">
            <v>Manufacture Follow-up</v>
          </cell>
          <cell r="F11">
            <v>100</v>
          </cell>
        </row>
        <row r="12">
          <cell r="A12" t="str">
            <v>1.1.09</v>
          </cell>
          <cell r="B12" t="str">
            <v>Moving Beams</v>
          </cell>
          <cell r="F12">
            <v>300</v>
          </cell>
        </row>
        <row r="13">
          <cell r="A13" t="str">
            <v>1.1.10</v>
          </cell>
          <cell r="B13" t="str">
            <v>Jacks and Air Pad System</v>
          </cell>
          <cell r="F13">
            <v>780</v>
          </cell>
        </row>
        <row r="14">
          <cell r="A14" t="str">
            <v>1.1.11</v>
          </cell>
          <cell r="B14" t="str">
            <v>Grease Pad Systems</v>
          </cell>
          <cell r="F14">
            <v>300</v>
          </cell>
        </row>
        <row r="15">
          <cell r="A15" t="str">
            <v>1.1.12</v>
          </cell>
          <cell r="B15" t="str">
            <v>Hydraulic Rotator</v>
          </cell>
          <cell r="F15">
            <v>300</v>
          </cell>
        </row>
        <row r="16">
          <cell r="A16" t="str">
            <v>1.1.13</v>
          </cell>
          <cell r="B16" t="str">
            <v>Drilling Machine</v>
          </cell>
          <cell r="F16">
            <v>500</v>
          </cell>
        </row>
        <row r="17">
          <cell r="A17" t="str">
            <v>1.1.14</v>
          </cell>
          <cell r="B17" t="str">
            <v>Rails</v>
          </cell>
          <cell r="F17">
            <v>300</v>
          </cell>
        </row>
        <row r="18">
          <cell r="A18" t="str">
            <v>1.1.15</v>
          </cell>
          <cell r="B18" t="str">
            <v>Assembly on Surface</v>
          </cell>
          <cell r="F18">
            <v>2200</v>
          </cell>
        </row>
        <row r="19">
          <cell r="A19" t="str">
            <v>1.1.16</v>
          </cell>
          <cell r="B19" t="str">
            <v>Rigs and Scaffolds</v>
          </cell>
          <cell r="F19">
            <v>300</v>
          </cell>
        </row>
        <row r="20">
          <cell r="A20" t="str">
            <v>1.1.17</v>
          </cell>
          <cell r="B20" t="str">
            <v>Ancillaries and Coupling Devices</v>
          </cell>
          <cell r="F20">
            <v>320</v>
          </cell>
        </row>
        <row r="21">
          <cell r="A21" t="str">
            <v>1.1.18</v>
          </cell>
          <cell r="B21" t="str">
            <v>Design and Follow-up</v>
          </cell>
          <cell r="F21">
            <v>720</v>
          </cell>
        </row>
        <row r="22">
          <cell r="A22" t="str">
            <v>1.2</v>
          </cell>
          <cell r="B22" t="str">
            <v>Endcap Yokes</v>
          </cell>
          <cell r="F22">
            <v>21200</v>
          </cell>
        </row>
        <row r="23">
          <cell r="A23" t="str">
            <v>1.2.01</v>
          </cell>
          <cell r="B23" t="str">
            <v>Endcap Disks</v>
          </cell>
          <cell r="F23">
            <v>16000</v>
          </cell>
        </row>
        <row r="24">
          <cell r="A24" t="str">
            <v>1.2.02</v>
          </cell>
          <cell r="B24" t="str">
            <v>Superbolts</v>
          </cell>
          <cell r="F24">
            <v>600</v>
          </cell>
        </row>
        <row r="25">
          <cell r="A25" t="str">
            <v>1.2.03</v>
          </cell>
          <cell r="B25" t="str">
            <v>HE Supports</v>
          </cell>
          <cell r="F25">
            <v>200</v>
          </cell>
        </row>
        <row r="26">
          <cell r="A26" t="str">
            <v>1.2.04</v>
          </cell>
          <cell r="B26" t="str">
            <v>Design and Follow-up</v>
          </cell>
          <cell r="F26">
            <v>1200</v>
          </cell>
        </row>
        <row r="27">
          <cell r="A27" t="str">
            <v>1.2.05</v>
          </cell>
          <cell r="B27" t="str">
            <v>Carts Weldments</v>
          </cell>
          <cell r="F27">
            <v>1200</v>
          </cell>
        </row>
        <row r="28">
          <cell r="A28" t="str">
            <v>1.2.06</v>
          </cell>
          <cell r="B28" t="str">
            <v>Transport of Carts to CERN</v>
          </cell>
          <cell r="F28">
            <v>30</v>
          </cell>
        </row>
        <row r="29">
          <cell r="A29" t="str">
            <v>1.2.07</v>
          </cell>
          <cell r="B29" t="str">
            <v>Ancillaries and Coupling Devices</v>
          </cell>
          <cell r="F29">
            <v>970</v>
          </cell>
        </row>
        <row r="30">
          <cell r="A30" t="str">
            <v>1.2.08</v>
          </cell>
          <cell r="B30" t="str">
            <v>Support System</v>
          </cell>
          <cell r="F30">
            <v>1000</v>
          </cell>
        </row>
        <row r="31">
          <cell r="A31" t="str">
            <v>1.3</v>
          </cell>
          <cell r="B31" t="str">
            <v>Coil</v>
          </cell>
          <cell r="F31">
            <v>64695</v>
          </cell>
        </row>
        <row r="32">
          <cell r="A32" t="str">
            <v>1.3.01</v>
          </cell>
          <cell r="B32" t="str">
            <v>Conductor - Insert</v>
          </cell>
          <cell r="F32">
            <v>8470</v>
          </cell>
        </row>
        <row r="33">
          <cell r="A33" t="str">
            <v>1.3.02</v>
          </cell>
          <cell r="B33" t="str">
            <v>Conductor - Reinforcement</v>
          </cell>
          <cell r="F33">
            <v>7400</v>
          </cell>
        </row>
        <row r="34">
          <cell r="A34" t="str">
            <v>1.3.03</v>
          </cell>
          <cell r="B34" t="str">
            <v>Conductor - Quality Assurance</v>
          </cell>
          <cell r="F34">
            <v>1000</v>
          </cell>
        </row>
        <row r="35">
          <cell r="A35" t="str">
            <v>1.3.04</v>
          </cell>
          <cell r="B35" t="str">
            <v>Module Assembly, Swiveling Tooling</v>
          </cell>
          <cell r="F35">
            <v>14500</v>
          </cell>
        </row>
        <row r="36">
          <cell r="A36" t="str">
            <v>1.3.05</v>
          </cell>
          <cell r="B36" t="str">
            <v>Process Qualification and QA Winding</v>
          </cell>
          <cell r="F36">
            <v>800</v>
          </cell>
        </row>
        <row r="37">
          <cell r="A37" t="str">
            <v>1.3.06</v>
          </cell>
          <cell r="B37" t="str">
            <v>Thermal Shields</v>
          </cell>
          <cell r="F37">
            <v>2600</v>
          </cell>
        </row>
        <row r="38">
          <cell r="A38" t="str">
            <v>1.3.07</v>
          </cell>
          <cell r="B38" t="str">
            <v>Cold Supports</v>
          </cell>
          <cell r="F38">
            <v>1100</v>
          </cell>
        </row>
        <row r="39">
          <cell r="A39" t="str">
            <v>1.3.08</v>
          </cell>
          <cell r="B39" t="str">
            <v>He Circuits</v>
          </cell>
          <cell r="F39">
            <v>900</v>
          </cell>
        </row>
        <row r="40">
          <cell r="A40" t="str">
            <v>1.3.09</v>
          </cell>
          <cell r="B40" t="str">
            <v>Cold Mass Instrumentation</v>
          </cell>
          <cell r="F40">
            <v>600</v>
          </cell>
        </row>
        <row r="41">
          <cell r="A41" t="str">
            <v>1.3.10</v>
          </cell>
          <cell r="B41" t="str">
            <v>Vacuum System</v>
          </cell>
          <cell r="F41">
            <v>500</v>
          </cell>
        </row>
        <row r="42">
          <cell r="A42" t="str">
            <v>1.3.11</v>
          </cell>
          <cell r="B42" t="str">
            <v>Power Supply and Bus Bar</v>
          </cell>
          <cell r="F42">
            <v>900</v>
          </cell>
        </row>
        <row r="43">
          <cell r="A43" t="str">
            <v>1.3.12</v>
          </cell>
          <cell r="B43" t="str">
            <v>Dump Resistor</v>
          </cell>
          <cell r="F43">
            <v>300</v>
          </cell>
        </row>
        <row r="44">
          <cell r="A44" t="str">
            <v>1.3.13</v>
          </cell>
          <cell r="B44" t="str">
            <v>Magnet Safety System</v>
          </cell>
          <cell r="F44">
            <v>500</v>
          </cell>
        </row>
        <row r="45">
          <cell r="A45" t="str">
            <v>1.3.14</v>
          </cell>
          <cell r="B45" t="str">
            <v>Magnet Control System</v>
          </cell>
          <cell r="F45">
            <v>800</v>
          </cell>
        </row>
        <row r="46">
          <cell r="A46" t="str">
            <v>1.3.15</v>
          </cell>
          <cell r="B46" t="str">
            <v>He Refrigeration External Plant</v>
          </cell>
          <cell r="F46">
            <v>6450</v>
          </cell>
        </row>
        <row r="47">
          <cell r="A47" t="str">
            <v>1.3.16</v>
          </cell>
          <cell r="B47" t="str">
            <v>Components Testing</v>
          </cell>
          <cell r="F47">
            <v>900</v>
          </cell>
        </row>
        <row r="48">
          <cell r="A48" t="str">
            <v>1.3.17</v>
          </cell>
          <cell r="B48" t="str">
            <v>Coil Assembly</v>
          </cell>
          <cell r="F48">
            <v>1000</v>
          </cell>
        </row>
        <row r="49">
          <cell r="A49" t="str">
            <v>1.3.18</v>
          </cell>
          <cell r="B49" t="str">
            <v>Coil Surface Tests</v>
          </cell>
          <cell r="F49">
            <v>1500</v>
          </cell>
        </row>
        <row r="50">
          <cell r="A50" t="str">
            <v>1.3.19</v>
          </cell>
          <cell r="B50" t="str">
            <v>Studies and Supervision</v>
          </cell>
          <cell r="F50">
            <v>9495</v>
          </cell>
        </row>
        <row r="51">
          <cell r="A51" t="str">
            <v>1.3.20</v>
          </cell>
          <cell r="B51" t="str">
            <v>Consumables</v>
          </cell>
          <cell r="F51">
            <v>1080</v>
          </cell>
        </row>
        <row r="52">
          <cell r="A52" t="str">
            <v>1.3.21</v>
          </cell>
          <cell r="B52" t="str">
            <v>Coil Transfer into Underground Cavern</v>
          </cell>
          <cell r="F52">
            <v>2900</v>
          </cell>
        </row>
        <row r="53">
          <cell r="A53" t="str">
            <v>1.3.22</v>
          </cell>
          <cell r="B53" t="str">
            <v>Implantation and Integration</v>
          </cell>
          <cell r="F53">
            <v>1000</v>
          </cell>
        </row>
        <row r="54">
          <cell r="A54" t="str">
            <v>1.4</v>
          </cell>
          <cell r="B54" t="str">
            <v>Magnet Installation</v>
          </cell>
          <cell r="F54">
            <v>4800</v>
          </cell>
        </row>
        <row r="55">
          <cell r="A55" t="str">
            <v>1.4.01</v>
          </cell>
          <cell r="B55" t="str">
            <v>2'200 t Crane Rental</v>
          </cell>
          <cell r="F55">
            <v>2800</v>
          </cell>
        </row>
        <row r="56">
          <cell r="A56" t="str">
            <v>1.4.02</v>
          </cell>
          <cell r="B56" t="str">
            <v>Rigging Equipment</v>
          </cell>
          <cell r="F56">
            <v>700</v>
          </cell>
        </row>
        <row r="57">
          <cell r="A57" t="str">
            <v>1.4.03</v>
          </cell>
          <cell r="B57" t="str">
            <v>SX Infrastructure</v>
          </cell>
          <cell r="F57">
            <v>350</v>
          </cell>
        </row>
        <row r="58">
          <cell r="A58" t="str">
            <v>1.4.04</v>
          </cell>
          <cell r="B58" t="str">
            <v>Winch System</v>
          </cell>
          <cell r="F58">
            <v>600</v>
          </cell>
        </row>
        <row r="59">
          <cell r="A59" t="str">
            <v>1.4.05</v>
          </cell>
          <cell r="B59" t="str">
            <v>Field Mapping</v>
          </cell>
          <cell r="F59">
            <v>350</v>
          </cell>
        </row>
        <row r="60">
          <cell r="A60" t="str">
            <v>2.</v>
          </cell>
          <cell r="B60" t="str">
            <v>Tracker</v>
          </cell>
          <cell r="F60">
            <v>74095</v>
          </cell>
        </row>
        <row r="61">
          <cell r="A61" t="str">
            <v>2.1</v>
          </cell>
          <cell r="B61" t="str">
            <v>Pixel Detector</v>
          </cell>
          <cell r="F61">
            <v>8240</v>
          </cell>
        </row>
        <row r="62">
          <cell r="A62" t="str">
            <v>2.1.1</v>
          </cell>
          <cell r="B62" t="str">
            <v>Detectors (incl. Pre-series)</v>
          </cell>
          <cell r="F62">
            <v>965</v>
          </cell>
        </row>
        <row r="63">
          <cell r="A63" t="str">
            <v>2.1.2</v>
          </cell>
          <cell r="B63" t="str">
            <v>Electronics (incl. Engineering)</v>
          </cell>
          <cell r="F63">
            <v>5020</v>
          </cell>
        </row>
        <row r="64">
          <cell r="A64" t="str">
            <v>2.1.3</v>
          </cell>
          <cell r="B64" t="str">
            <v>Module Mechanics</v>
          </cell>
          <cell r="F64">
            <v>1010</v>
          </cell>
        </row>
        <row r="65">
          <cell r="A65" t="str">
            <v>2.1.4</v>
          </cell>
          <cell r="B65" t="str">
            <v>Support Structures and Assembly</v>
          </cell>
          <cell r="F65">
            <v>480</v>
          </cell>
        </row>
        <row r="66">
          <cell r="A66" t="str">
            <v>2.1.5</v>
          </cell>
          <cell r="B66" t="str">
            <v>Monitoring</v>
          </cell>
          <cell r="F66">
            <v>110</v>
          </cell>
        </row>
        <row r="67">
          <cell r="A67" t="str">
            <v>2.1.6</v>
          </cell>
          <cell r="B67" t="str">
            <v>Service Systems</v>
          </cell>
          <cell r="F67">
            <v>655</v>
          </cell>
        </row>
        <row r="68">
          <cell r="A68" t="str">
            <v>2.2</v>
          </cell>
          <cell r="B68" t="str">
            <v>Silicon Detector</v>
          </cell>
          <cell r="F68">
            <v>25335</v>
          </cell>
        </row>
        <row r="69">
          <cell r="A69" t="str">
            <v>2.2.1</v>
          </cell>
          <cell r="B69" t="str">
            <v>Detectors (incl. Pre-series)</v>
          </cell>
          <cell r="F69">
            <v>8825</v>
          </cell>
        </row>
        <row r="70">
          <cell r="A70" t="str">
            <v>2.2.2</v>
          </cell>
          <cell r="B70" t="str">
            <v>Electronics (incl. Engineering)</v>
          </cell>
          <cell r="F70">
            <v>12790</v>
          </cell>
        </row>
        <row r="71">
          <cell r="A71" t="str">
            <v>2.2.3</v>
          </cell>
          <cell r="B71" t="str">
            <v>Module Mechanics</v>
          </cell>
          <cell r="F71">
            <v>880</v>
          </cell>
        </row>
        <row r="72">
          <cell r="A72" t="str">
            <v>2.2.4</v>
          </cell>
          <cell r="B72" t="str">
            <v>Support Structures and Assembly</v>
          </cell>
          <cell r="F72">
            <v>2320</v>
          </cell>
        </row>
        <row r="73">
          <cell r="A73" t="str">
            <v>2.2.5</v>
          </cell>
          <cell r="B73" t="str">
            <v>Monitoring</v>
          </cell>
          <cell r="F73">
            <v>400</v>
          </cell>
        </row>
        <row r="74">
          <cell r="A74" t="str">
            <v>2.2.6</v>
          </cell>
          <cell r="B74" t="str">
            <v>Service Systems</v>
          </cell>
          <cell r="F74">
            <v>120</v>
          </cell>
        </row>
        <row r="75">
          <cell r="A75" t="str">
            <v>2.3</v>
          </cell>
          <cell r="B75" t="str">
            <v>MSGC Detector</v>
          </cell>
          <cell r="F75">
            <v>34435</v>
          </cell>
        </row>
        <row r="76">
          <cell r="A76" t="str">
            <v>2.3.1</v>
          </cell>
          <cell r="B76" t="str">
            <v>Detectors (incl. Pre-series)</v>
          </cell>
          <cell r="F76">
            <v>10755</v>
          </cell>
        </row>
        <row r="77">
          <cell r="A77" t="str">
            <v>2.3.2</v>
          </cell>
          <cell r="B77" t="str">
            <v>Electronics (incl. Engineering)</v>
          </cell>
          <cell r="F77">
            <v>19225</v>
          </cell>
        </row>
        <row r="78">
          <cell r="A78" t="str">
            <v>2.3.3</v>
          </cell>
          <cell r="B78" t="str">
            <v>Module Mechanics</v>
          </cell>
          <cell r="F78">
            <v>1630</v>
          </cell>
        </row>
        <row r="79">
          <cell r="A79" t="str">
            <v>2.3.4</v>
          </cell>
          <cell r="B79" t="str">
            <v>Support Structures and Assembly</v>
          </cell>
          <cell r="F79">
            <v>2605</v>
          </cell>
        </row>
        <row r="80">
          <cell r="A80" t="str">
            <v>2.3.5</v>
          </cell>
          <cell r="B80" t="str">
            <v>Monitoring</v>
          </cell>
          <cell r="F80">
            <v>100</v>
          </cell>
        </row>
        <row r="81">
          <cell r="A81" t="str">
            <v>2.3.6</v>
          </cell>
          <cell r="B81" t="str">
            <v>Service Systems</v>
          </cell>
          <cell r="F81">
            <v>120</v>
          </cell>
        </row>
        <row r="82">
          <cell r="A82" t="str">
            <v>2.4</v>
          </cell>
          <cell r="B82" t="str">
            <v>General Mechanical Infrastr.</v>
          </cell>
          <cell r="F82">
            <v>6085</v>
          </cell>
        </row>
        <row r="83">
          <cell r="A83" t="str">
            <v>2.4.1</v>
          </cell>
          <cell r="B83" t="str">
            <v>Overall Support</v>
          </cell>
          <cell r="F83">
            <v>2100</v>
          </cell>
        </row>
        <row r="84">
          <cell r="A84" t="str">
            <v>2.4.2</v>
          </cell>
          <cell r="B84" t="str">
            <v>Overall Alignment</v>
          </cell>
          <cell r="F84">
            <v>800</v>
          </cell>
        </row>
        <row r="85">
          <cell r="A85" t="str">
            <v>2.4.3</v>
          </cell>
          <cell r="B85" t="str">
            <v>Service Systems</v>
          </cell>
          <cell r="F85">
            <v>3185</v>
          </cell>
        </row>
        <row r="86">
          <cell r="A86" t="str">
            <v>3.</v>
          </cell>
          <cell r="B86" t="str">
            <v>ECAL</v>
          </cell>
          <cell r="F86">
            <v>85430</v>
          </cell>
        </row>
        <row r="87">
          <cell r="A87" t="str">
            <v>3.1</v>
          </cell>
          <cell r="B87" t="str">
            <v>Barrel</v>
          </cell>
          <cell r="F87">
            <v>61650</v>
          </cell>
        </row>
        <row r="88">
          <cell r="A88" t="str">
            <v>3.1.1</v>
          </cell>
          <cell r="B88" t="str">
            <v>Crystals</v>
          </cell>
          <cell r="F88">
            <v>22195</v>
          </cell>
        </row>
        <row r="89">
          <cell r="A89" t="str">
            <v>3.1.2</v>
          </cell>
          <cell r="B89" t="str">
            <v>Electronics</v>
          </cell>
          <cell r="F89">
            <v>23780</v>
          </cell>
        </row>
        <row r="90">
          <cell r="A90" t="str">
            <v>3.1.3</v>
          </cell>
          <cell r="B90" t="str">
            <v>Mechanics</v>
          </cell>
          <cell r="F90">
            <v>8315</v>
          </cell>
        </row>
        <row r="91">
          <cell r="A91" t="str">
            <v>3.1.4</v>
          </cell>
          <cell r="B91" t="str">
            <v>Assembly and Installation</v>
          </cell>
          <cell r="F91">
            <v>5700</v>
          </cell>
        </row>
        <row r="92">
          <cell r="A92" t="str">
            <v>3.1.5</v>
          </cell>
          <cell r="B92" t="str">
            <v>Monitoring</v>
          </cell>
          <cell r="F92">
            <v>1660</v>
          </cell>
        </row>
        <row r="93">
          <cell r="A93" t="str">
            <v>3.2</v>
          </cell>
          <cell r="B93" t="str">
            <v>Endcaps</v>
          </cell>
          <cell r="F93">
            <v>23780</v>
          </cell>
        </row>
        <row r="94">
          <cell r="A94" t="str">
            <v>3.2.1</v>
          </cell>
          <cell r="B94" t="str">
            <v>Crystals</v>
          </cell>
          <cell r="F94">
            <v>7695</v>
          </cell>
        </row>
        <row r="95">
          <cell r="A95" t="str">
            <v>3.2.2</v>
          </cell>
          <cell r="B95" t="str">
            <v>Electronics</v>
          </cell>
          <cell r="F95">
            <v>7680</v>
          </cell>
        </row>
        <row r="96">
          <cell r="A96" t="str">
            <v>3.2.3</v>
          </cell>
          <cell r="B96" t="str">
            <v>Mechanics</v>
          </cell>
          <cell r="F96">
            <v>1530</v>
          </cell>
        </row>
        <row r="97">
          <cell r="A97" t="str">
            <v>3.2.4</v>
          </cell>
          <cell r="B97" t="str">
            <v>Assembly and Installation</v>
          </cell>
          <cell r="F97">
            <v>970</v>
          </cell>
        </row>
        <row r="98">
          <cell r="A98" t="str">
            <v>3.2.5</v>
          </cell>
          <cell r="B98" t="str">
            <v>Monitoring</v>
          </cell>
          <cell r="F98">
            <v>500</v>
          </cell>
        </row>
        <row r="99">
          <cell r="A99" t="str">
            <v>3.2.6</v>
          </cell>
          <cell r="B99" t="str">
            <v>Preshower</v>
          </cell>
          <cell r="F99">
            <v>5400</v>
          </cell>
        </row>
        <row r="100">
          <cell r="A100" t="str">
            <v>4.</v>
          </cell>
          <cell r="B100" t="str">
            <v>HCAL</v>
          </cell>
          <cell r="F100">
            <v>41775</v>
          </cell>
        </row>
        <row r="101">
          <cell r="A101" t="str">
            <v>4.1</v>
          </cell>
          <cell r="B101" t="str">
            <v>Barrel</v>
          </cell>
          <cell r="F101">
            <v>19015</v>
          </cell>
        </row>
        <row r="102">
          <cell r="A102" t="str">
            <v>4.1.01</v>
          </cell>
          <cell r="B102" t="str">
            <v>Mechanics</v>
          </cell>
          <cell r="F102">
            <v>10850</v>
          </cell>
        </row>
        <row r="103">
          <cell r="A103" t="str">
            <v>4.1.02</v>
          </cell>
          <cell r="B103" t="str">
            <v>Optics</v>
          </cell>
          <cell r="F103">
            <v>2030</v>
          </cell>
        </row>
        <row r="104">
          <cell r="A104" t="str">
            <v>4.1.03</v>
          </cell>
          <cell r="B104" t="str">
            <v>Read-out Boxes</v>
          </cell>
          <cell r="F104">
            <v>360</v>
          </cell>
        </row>
        <row r="105">
          <cell r="A105" t="str">
            <v>4.1.04</v>
          </cell>
          <cell r="B105" t="str">
            <v>Photodetectors</v>
          </cell>
          <cell r="F105">
            <v>1030</v>
          </cell>
        </row>
        <row r="106">
          <cell r="A106" t="str">
            <v>4.1.05</v>
          </cell>
          <cell r="B106" t="str">
            <v>Front-end Electronics</v>
          </cell>
          <cell r="F106">
            <v>1640</v>
          </cell>
        </row>
        <row r="107">
          <cell r="A107" t="str">
            <v>4.1.06</v>
          </cell>
          <cell r="B107" t="str">
            <v>Calibration Systems</v>
          </cell>
          <cell r="F107">
            <v>480</v>
          </cell>
        </row>
        <row r="108">
          <cell r="A108" t="str">
            <v>4.1.07</v>
          </cell>
          <cell r="B108" t="str">
            <v>Trigger/DAQ Electronics</v>
          </cell>
          <cell r="F108">
            <v>445</v>
          </cell>
        </row>
        <row r="109">
          <cell r="A109" t="str">
            <v>4.1.08</v>
          </cell>
          <cell r="B109" t="str">
            <v>Voltage Supply Systems</v>
          </cell>
          <cell r="F109">
            <v>440</v>
          </cell>
        </row>
        <row r="110">
          <cell r="A110" t="str">
            <v>4.1.09</v>
          </cell>
          <cell r="B110" t="str">
            <v>Detector Control Systems</v>
          </cell>
          <cell r="F110">
            <v>210</v>
          </cell>
        </row>
        <row r="111">
          <cell r="A111" t="str">
            <v>4.1.10</v>
          </cell>
          <cell r="B111" t="str">
            <v>Pre-production Prototypes</v>
          </cell>
          <cell r="F111">
            <v>1525</v>
          </cell>
        </row>
        <row r="112">
          <cell r="A112" t="str">
            <v>4.2</v>
          </cell>
          <cell r="B112" t="str">
            <v>Outer Barrel</v>
          </cell>
          <cell r="F112">
            <v>3340</v>
          </cell>
        </row>
        <row r="113">
          <cell r="A113" t="str">
            <v>4.2.01</v>
          </cell>
          <cell r="B113" t="str">
            <v>Mechanics</v>
          </cell>
          <cell r="F113">
            <v>100</v>
          </cell>
        </row>
        <row r="114">
          <cell r="A114" t="str">
            <v>4.2.02</v>
          </cell>
          <cell r="B114" t="str">
            <v>Optics</v>
          </cell>
          <cell r="F114">
            <v>1285</v>
          </cell>
        </row>
        <row r="115">
          <cell r="A115" t="str">
            <v>4.2.03</v>
          </cell>
          <cell r="B115" t="str">
            <v>Read-out Boxes</v>
          </cell>
          <cell r="F115">
            <v>300</v>
          </cell>
        </row>
        <row r="116">
          <cell r="A116" t="str">
            <v>4.2.04</v>
          </cell>
          <cell r="B116" t="str">
            <v>Photodetectors</v>
          </cell>
          <cell r="F116">
            <v>495</v>
          </cell>
        </row>
        <row r="117">
          <cell r="A117" t="str">
            <v>4.2.05</v>
          </cell>
          <cell r="B117" t="str">
            <v>Front-end Electronics</v>
          </cell>
          <cell r="F117">
            <v>500</v>
          </cell>
        </row>
        <row r="118">
          <cell r="A118" t="str">
            <v>4.2.06</v>
          </cell>
          <cell r="B118" t="str">
            <v>Calibration Systems</v>
          </cell>
          <cell r="F118">
            <v>65</v>
          </cell>
        </row>
        <row r="119">
          <cell r="A119" t="str">
            <v>4.2.07</v>
          </cell>
          <cell r="B119" t="str">
            <v>Trigger/DAQ Electronics</v>
          </cell>
          <cell r="F119">
            <v>185</v>
          </cell>
        </row>
        <row r="120">
          <cell r="A120" t="str">
            <v>4.2.08</v>
          </cell>
          <cell r="B120" t="str">
            <v>Voltage Supply Systems</v>
          </cell>
          <cell r="F120">
            <v>110</v>
          </cell>
        </row>
        <row r="121">
          <cell r="A121" t="str">
            <v>4.2.09</v>
          </cell>
          <cell r="B121" t="str">
            <v>Detector Control Systems</v>
          </cell>
          <cell r="F121">
            <v>140</v>
          </cell>
        </row>
        <row r="122">
          <cell r="A122" t="str">
            <v>4.2.10</v>
          </cell>
          <cell r="B122" t="str">
            <v>Pre-production Prototypes</v>
          </cell>
          <cell r="F122">
            <v>165</v>
          </cell>
        </row>
        <row r="123">
          <cell r="A123" t="str">
            <v>4.3</v>
          </cell>
          <cell r="B123" t="str">
            <v>Endcap</v>
          </cell>
          <cell r="F123">
            <v>11990</v>
          </cell>
        </row>
        <row r="124">
          <cell r="A124" t="str">
            <v>4.3.01</v>
          </cell>
          <cell r="B124" t="str">
            <v>Mechanics</v>
          </cell>
          <cell r="F124">
            <v>8295</v>
          </cell>
        </row>
        <row r="125">
          <cell r="A125" t="str">
            <v>4.3.02</v>
          </cell>
          <cell r="B125" t="str">
            <v>Optics</v>
          </cell>
          <cell r="F125">
            <v>875</v>
          </cell>
        </row>
        <row r="126">
          <cell r="A126" t="str">
            <v>4.3.03</v>
          </cell>
          <cell r="B126" t="str">
            <v>Read-out Boxes</v>
          </cell>
          <cell r="F126">
            <v>320</v>
          </cell>
        </row>
        <row r="127">
          <cell r="A127" t="str">
            <v>4.3.04</v>
          </cell>
          <cell r="B127" t="str">
            <v>Photodetectors</v>
          </cell>
          <cell r="F127">
            <v>450</v>
          </cell>
        </row>
        <row r="128">
          <cell r="A128" t="str">
            <v>4.3.05</v>
          </cell>
          <cell r="B128" t="str">
            <v>Front-end Electronics</v>
          </cell>
          <cell r="F128">
            <v>680</v>
          </cell>
        </row>
        <row r="129">
          <cell r="A129" t="str">
            <v>4.3.06</v>
          </cell>
          <cell r="B129" t="str">
            <v>Calibration Systems</v>
          </cell>
          <cell r="F129">
            <v>210</v>
          </cell>
        </row>
        <row r="130">
          <cell r="A130" t="str">
            <v>4.3.07</v>
          </cell>
          <cell r="B130" t="str">
            <v>Trigger/DAQ Electronics</v>
          </cell>
          <cell r="F130">
            <v>265</v>
          </cell>
        </row>
        <row r="131">
          <cell r="A131" t="str">
            <v>4.3.08</v>
          </cell>
          <cell r="B131" t="str">
            <v>Voltage Supply Systems</v>
          </cell>
          <cell r="F131">
            <v>205</v>
          </cell>
        </row>
        <row r="132">
          <cell r="A132" t="str">
            <v>4.3.09</v>
          </cell>
          <cell r="B132" t="str">
            <v>Detector Control Systems</v>
          </cell>
          <cell r="F132">
            <v>145</v>
          </cell>
        </row>
        <row r="133">
          <cell r="A133" t="str">
            <v>4.3.10</v>
          </cell>
          <cell r="B133" t="str">
            <v>Pre-production Prototypes</v>
          </cell>
          <cell r="F133">
            <v>535</v>
          </cell>
        </row>
        <row r="134">
          <cell r="A134" t="str">
            <v>4.4</v>
          </cell>
          <cell r="B134" t="str">
            <v>Outer Endcap</v>
          </cell>
          <cell r="F134">
            <v>730</v>
          </cell>
        </row>
        <row r="135">
          <cell r="A135" t="str">
            <v>4.4.01</v>
          </cell>
          <cell r="B135" t="str">
            <v>Mechanics</v>
          </cell>
          <cell r="F135">
            <v>65</v>
          </cell>
        </row>
        <row r="136">
          <cell r="A136" t="str">
            <v>4.4.02</v>
          </cell>
          <cell r="B136" t="str">
            <v>Optics</v>
          </cell>
          <cell r="F136">
            <v>180</v>
          </cell>
        </row>
        <row r="137">
          <cell r="A137" t="str">
            <v>4.4.03</v>
          </cell>
          <cell r="B137" t="str">
            <v>Read-out Boxes</v>
          </cell>
          <cell r="F137">
            <v>0</v>
          </cell>
        </row>
        <row r="138">
          <cell r="A138" t="str">
            <v>4.4.04</v>
          </cell>
          <cell r="B138" t="str">
            <v>Photodetectors</v>
          </cell>
          <cell r="F138">
            <v>95</v>
          </cell>
        </row>
        <row r="139">
          <cell r="A139" t="str">
            <v>4.4.05</v>
          </cell>
          <cell r="B139" t="str">
            <v>Front-end Electronics</v>
          </cell>
          <cell r="F139">
            <v>210</v>
          </cell>
        </row>
        <row r="140">
          <cell r="A140" t="str">
            <v>4.4.06</v>
          </cell>
          <cell r="B140" t="str">
            <v>Calibration Systems</v>
          </cell>
          <cell r="F140">
            <v>25</v>
          </cell>
        </row>
        <row r="141">
          <cell r="A141" t="str">
            <v>4.4.07</v>
          </cell>
          <cell r="B141" t="str">
            <v>Trigger/DAQ Electronics</v>
          </cell>
          <cell r="F141">
            <v>90</v>
          </cell>
        </row>
        <row r="142">
          <cell r="A142" t="str">
            <v>4.4.08</v>
          </cell>
          <cell r="B142" t="str">
            <v>Voltage Supply Systems</v>
          </cell>
          <cell r="F142">
            <v>0</v>
          </cell>
        </row>
        <row r="143">
          <cell r="A143" t="str">
            <v>4.4.09</v>
          </cell>
          <cell r="B143" t="str">
            <v>Detector Control Systems</v>
          </cell>
          <cell r="F143">
            <v>70</v>
          </cell>
        </row>
        <row r="144">
          <cell r="A144" t="str">
            <v>4.4.10</v>
          </cell>
          <cell r="B144" t="str">
            <v>Pre-production Prototypes</v>
          </cell>
          <cell r="F144">
            <v>0</v>
          </cell>
        </row>
        <row r="145">
          <cell r="A145" t="str">
            <v>4.5</v>
          </cell>
          <cell r="B145" t="str">
            <v>Forward</v>
          </cell>
          <cell r="F145">
            <v>6700</v>
          </cell>
        </row>
        <row r="146">
          <cell r="A146" t="str">
            <v>4.5.01</v>
          </cell>
          <cell r="B146" t="str">
            <v>Mechanics</v>
          </cell>
          <cell r="F146">
            <v>1675</v>
          </cell>
        </row>
        <row r="147">
          <cell r="A147" t="str">
            <v>4.5.02</v>
          </cell>
          <cell r="B147" t="str">
            <v>Optics</v>
          </cell>
          <cell r="F147">
            <v>2255</v>
          </cell>
        </row>
        <row r="148">
          <cell r="A148" t="str">
            <v>4.5.03</v>
          </cell>
          <cell r="B148" t="str">
            <v>Read-out Boxes</v>
          </cell>
          <cell r="F148">
            <v>75</v>
          </cell>
        </row>
        <row r="149">
          <cell r="A149" t="str">
            <v>4.5.04</v>
          </cell>
          <cell r="B149" t="str">
            <v>Photodetectors</v>
          </cell>
          <cell r="F149">
            <v>670</v>
          </cell>
        </row>
        <row r="150">
          <cell r="A150" t="str">
            <v>4.5.05</v>
          </cell>
          <cell r="B150" t="str">
            <v>Front-end Electronics</v>
          </cell>
          <cell r="F150">
            <v>580</v>
          </cell>
        </row>
        <row r="151">
          <cell r="A151" t="str">
            <v>4.5.06</v>
          </cell>
          <cell r="B151" t="str">
            <v>Calibration Systems</v>
          </cell>
          <cell r="F151">
            <v>350</v>
          </cell>
        </row>
        <row r="152">
          <cell r="A152" t="str">
            <v>4.5.07</v>
          </cell>
          <cell r="B152" t="str">
            <v>Trigger/DAQ Electronics</v>
          </cell>
          <cell r="F152">
            <v>235</v>
          </cell>
        </row>
        <row r="153">
          <cell r="A153" t="str">
            <v>4.5.08</v>
          </cell>
          <cell r="B153" t="str">
            <v>Voltage Supply Systems</v>
          </cell>
          <cell r="F153">
            <v>310</v>
          </cell>
        </row>
        <row r="154">
          <cell r="A154" t="str">
            <v>4.5.09</v>
          </cell>
          <cell r="B154" t="str">
            <v>Detector Control Systems</v>
          </cell>
          <cell r="F154">
            <v>120</v>
          </cell>
        </row>
        <row r="155">
          <cell r="A155" t="str">
            <v>4.5.10</v>
          </cell>
          <cell r="B155" t="str">
            <v>Pre-production Prototypes</v>
          </cell>
          <cell r="F155">
            <v>295</v>
          </cell>
        </row>
        <row r="156">
          <cell r="A156" t="str">
            <v>4.5.11</v>
          </cell>
          <cell r="B156" t="str">
            <v>Luminosity Monitor</v>
          </cell>
          <cell r="F156">
            <v>130</v>
          </cell>
        </row>
        <row r="157">
          <cell r="A157" t="str">
            <v>5.</v>
          </cell>
          <cell r="B157" t="str">
            <v>Muon Detector</v>
          </cell>
          <cell r="F157">
            <v>60800</v>
          </cell>
        </row>
        <row r="158">
          <cell r="A158" t="str">
            <v>5.1</v>
          </cell>
          <cell r="B158" t="str">
            <v>Barrel Drifttubes</v>
          </cell>
          <cell r="F158">
            <v>22300</v>
          </cell>
        </row>
        <row r="159">
          <cell r="A159" t="str">
            <v>5.1.1</v>
          </cell>
          <cell r="B159" t="str">
            <v>Detectors and Components</v>
          </cell>
          <cell r="F159">
            <v>8630</v>
          </cell>
        </row>
        <row r="160">
          <cell r="A160" t="str">
            <v>5.1.2</v>
          </cell>
          <cell r="B160" t="str">
            <v>Electronics</v>
          </cell>
          <cell r="F160">
            <v>11610</v>
          </cell>
        </row>
        <row r="161">
          <cell r="A161" t="str">
            <v>5.1.3</v>
          </cell>
          <cell r="B161" t="str">
            <v>Mechanical Structure and Supports</v>
          </cell>
          <cell r="F161">
            <v>500</v>
          </cell>
        </row>
        <row r="162">
          <cell r="A162" t="str">
            <v>5.1.4</v>
          </cell>
          <cell r="B162" t="str">
            <v>Assembly and Installation</v>
          </cell>
          <cell r="F162">
            <v>700</v>
          </cell>
        </row>
        <row r="163">
          <cell r="A163" t="str">
            <v>5.1.5</v>
          </cell>
          <cell r="B163" t="str">
            <v>Monitoring</v>
          </cell>
          <cell r="F163">
            <v>465</v>
          </cell>
        </row>
        <row r="164">
          <cell r="A164" t="str">
            <v>5.1.6</v>
          </cell>
          <cell r="B164" t="str">
            <v>Service Systems</v>
          </cell>
          <cell r="F164">
            <v>400</v>
          </cell>
        </row>
        <row r="165">
          <cell r="A165" t="str">
            <v>5.2</v>
          </cell>
          <cell r="B165" t="str">
            <v>Forward ME 1/1</v>
          </cell>
          <cell r="F165">
            <v>4720</v>
          </cell>
        </row>
        <row r="166">
          <cell r="A166" t="str">
            <v>5.2.1</v>
          </cell>
          <cell r="B166" t="str">
            <v>Detectors and Components</v>
          </cell>
          <cell r="F166">
            <v>1765</v>
          </cell>
        </row>
        <row r="167">
          <cell r="A167" t="str">
            <v>5.2.2</v>
          </cell>
          <cell r="B167" t="str">
            <v>Electronics</v>
          </cell>
          <cell r="F167">
            <v>2270</v>
          </cell>
        </row>
        <row r="168">
          <cell r="A168" t="str">
            <v>5.2.3</v>
          </cell>
          <cell r="B168" t="str">
            <v>Mechanical Structure, Supports</v>
          </cell>
          <cell r="F168">
            <v>210</v>
          </cell>
        </row>
        <row r="169">
          <cell r="A169" t="str">
            <v>5.2.4</v>
          </cell>
          <cell r="B169" t="str">
            <v>Assembly and Installation</v>
          </cell>
          <cell r="F169">
            <v>330</v>
          </cell>
        </row>
        <row r="170">
          <cell r="A170" t="str">
            <v>5.2.5</v>
          </cell>
          <cell r="B170" t="str">
            <v>Monitoring</v>
          </cell>
          <cell r="F170">
            <v>50</v>
          </cell>
        </row>
        <row r="171">
          <cell r="A171" t="str">
            <v>5.2.6</v>
          </cell>
          <cell r="B171" t="str">
            <v>Service Systems</v>
          </cell>
          <cell r="F171">
            <v>100</v>
          </cell>
        </row>
        <row r="172">
          <cell r="A172" t="str">
            <v>5.3</v>
          </cell>
          <cell r="B172" t="str">
            <v>Endcap CSC</v>
          </cell>
          <cell r="F172">
            <v>23635</v>
          </cell>
        </row>
        <row r="173">
          <cell r="A173" t="str">
            <v>5.3.1</v>
          </cell>
          <cell r="B173" t="str">
            <v>Detectors and Components</v>
          </cell>
          <cell r="F173">
            <v>10805</v>
          </cell>
        </row>
        <row r="174">
          <cell r="A174" t="str">
            <v>5.3.2</v>
          </cell>
          <cell r="B174" t="str">
            <v>Electronics</v>
          </cell>
          <cell r="F174">
            <v>11425</v>
          </cell>
        </row>
        <row r="175">
          <cell r="A175" t="str">
            <v>5.3.3</v>
          </cell>
          <cell r="B175" t="str">
            <v>Mechanical Structure and Supports</v>
          </cell>
          <cell r="F175">
            <v>490</v>
          </cell>
        </row>
        <row r="176">
          <cell r="A176" t="str">
            <v>5.3.4</v>
          </cell>
          <cell r="B176" t="str">
            <v>Assembly and Installation</v>
          </cell>
          <cell r="F176">
            <v>230</v>
          </cell>
        </row>
        <row r="177">
          <cell r="A177" t="str">
            <v>5.3.5</v>
          </cell>
          <cell r="B177" t="str">
            <v>Monitoring</v>
          </cell>
          <cell r="F177">
            <v>35</v>
          </cell>
        </row>
        <row r="178">
          <cell r="A178" t="str">
            <v>5.3.6</v>
          </cell>
          <cell r="B178" t="str">
            <v>Service Systems</v>
          </cell>
          <cell r="F178">
            <v>650</v>
          </cell>
        </row>
        <row r="179">
          <cell r="A179" t="str">
            <v>5.4</v>
          </cell>
          <cell r="B179" t="str">
            <v>Barrel RPC</v>
          </cell>
          <cell r="F179">
            <v>4380</v>
          </cell>
        </row>
        <row r="180">
          <cell r="A180" t="str">
            <v>5.4.1</v>
          </cell>
          <cell r="B180" t="str">
            <v>Detectors and Components</v>
          </cell>
          <cell r="F180">
            <v>2245</v>
          </cell>
        </row>
        <row r="181">
          <cell r="A181" t="str">
            <v>5.4.2</v>
          </cell>
          <cell r="B181" t="str">
            <v>Electronics</v>
          </cell>
          <cell r="F181">
            <v>1400</v>
          </cell>
        </row>
        <row r="182">
          <cell r="A182" t="str">
            <v>5.4.3</v>
          </cell>
          <cell r="B182" t="str">
            <v>Mechanical Structure and Supports</v>
          </cell>
          <cell r="F182">
            <v>210</v>
          </cell>
        </row>
        <row r="183">
          <cell r="A183" t="str">
            <v>5.4.4</v>
          </cell>
          <cell r="B183" t="str">
            <v>Assembly and Installation</v>
          </cell>
          <cell r="F183">
            <v>340</v>
          </cell>
        </row>
        <row r="184">
          <cell r="A184" t="str">
            <v>5.4.5</v>
          </cell>
          <cell r="B184" t="str">
            <v>Monitoring</v>
          </cell>
          <cell r="F184">
            <v>60</v>
          </cell>
        </row>
        <row r="185">
          <cell r="A185" t="str">
            <v>5.4.6</v>
          </cell>
          <cell r="B185" t="str">
            <v>Service Systems</v>
          </cell>
          <cell r="F185">
            <v>120</v>
          </cell>
        </row>
        <row r="186">
          <cell r="A186" t="str">
            <v>5.5</v>
          </cell>
          <cell r="B186" t="str">
            <v>Forward RPC</v>
          </cell>
          <cell r="F186">
            <v>2575</v>
          </cell>
        </row>
        <row r="187">
          <cell r="A187" t="str">
            <v>5.5.1</v>
          </cell>
          <cell r="B187" t="str">
            <v>Detectors and Components</v>
          </cell>
          <cell r="F187">
            <v>940</v>
          </cell>
        </row>
        <row r="188">
          <cell r="A188" t="str">
            <v>5.5.2</v>
          </cell>
          <cell r="B188" t="str">
            <v>Electronics</v>
          </cell>
          <cell r="F188">
            <v>1085</v>
          </cell>
        </row>
        <row r="189">
          <cell r="A189" t="str">
            <v>5.5.3</v>
          </cell>
          <cell r="B189" t="str">
            <v>Mechanical Structure and Supports</v>
          </cell>
          <cell r="F189">
            <v>150</v>
          </cell>
        </row>
        <row r="190">
          <cell r="A190" t="str">
            <v>5.5.4</v>
          </cell>
          <cell r="B190" t="str">
            <v>Assembly and Installation</v>
          </cell>
          <cell r="F190">
            <v>240</v>
          </cell>
        </row>
        <row r="191">
          <cell r="A191" t="str">
            <v>5.5.5</v>
          </cell>
          <cell r="B191" t="str">
            <v>Monitoring</v>
          </cell>
          <cell r="F191">
            <v>40</v>
          </cell>
        </row>
        <row r="192">
          <cell r="A192" t="str">
            <v>5.5.6</v>
          </cell>
          <cell r="B192" t="str">
            <v>Service Systems</v>
          </cell>
          <cell r="F192">
            <v>120</v>
          </cell>
        </row>
        <row r="193">
          <cell r="A193" t="str">
            <v>5.6</v>
          </cell>
          <cell r="B193" t="str">
            <v>Alignment</v>
          </cell>
          <cell r="F193">
            <v>3190</v>
          </cell>
        </row>
        <row r="194">
          <cell r="A194" t="str">
            <v>5.6.1</v>
          </cell>
          <cell r="B194" t="str">
            <v>Barrel</v>
          </cell>
          <cell r="F194">
            <v>1300</v>
          </cell>
        </row>
        <row r="195">
          <cell r="A195" t="str">
            <v>5.6.2</v>
          </cell>
          <cell r="B195" t="str">
            <v>Forward</v>
          </cell>
          <cell r="F195">
            <v>885</v>
          </cell>
        </row>
        <row r="196">
          <cell r="A196" t="str">
            <v>5.6.3</v>
          </cell>
          <cell r="B196" t="str">
            <v>Link</v>
          </cell>
          <cell r="F196">
            <v>1005</v>
          </cell>
        </row>
        <row r="197">
          <cell r="A197" t="str">
            <v>6.</v>
          </cell>
          <cell r="B197" t="str">
            <v>Trigger/DAQ</v>
          </cell>
          <cell r="F197">
            <v>37525</v>
          </cell>
        </row>
        <row r="198">
          <cell r="A198" t="str">
            <v>6.1</v>
          </cell>
          <cell r="B198" t="str">
            <v>Trigger</v>
          </cell>
          <cell r="F198">
            <v>12140</v>
          </cell>
        </row>
        <row r="199">
          <cell r="A199" t="str">
            <v>6.1.1</v>
          </cell>
          <cell r="B199" t="str">
            <v>Calorimeter Trigger</v>
          </cell>
          <cell r="F199">
            <v>5225</v>
          </cell>
        </row>
        <row r="200">
          <cell r="A200" t="str">
            <v>6.1.2</v>
          </cell>
          <cell r="B200" t="str">
            <v>CSC Trigger</v>
          </cell>
          <cell r="F200">
            <v>1100</v>
          </cell>
        </row>
        <row r="201">
          <cell r="A201" t="str">
            <v>6.1.3</v>
          </cell>
          <cell r="B201" t="str">
            <v>DT Trigger</v>
          </cell>
          <cell r="F201">
            <v>780</v>
          </cell>
        </row>
        <row r="202">
          <cell r="A202" t="str">
            <v>6.1.4</v>
          </cell>
          <cell r="B202" t="str">
            <v>RPC Trigger</v>
          </cell>
          <cell r="F202">
            <v>3695</v>
          </cell>
        </row>
        <row r="203">
          <cell r="A203" t="str">
            <v>6.1.5</v>
          </cell>
          <cell r="B203" t="str">
            <v>Global Trigger</v>
          </cell>
          <cell r="F203">
            <v>1340</v>
          </cell>
        </row>
        <row r="204">
          <cell r="A204" t="str">
            <v>6.2</v>
          </cell>
          <cell r="B204" t="str">
            <v>Data Acquisition</v>
          </cell>
          <cell r="F204">
            <v>23045</v>
          </cell>
        </row>
        <row r="205">
          <cell r="A205" t="str">
            <v>6.2.1</v>
          </cell>
          <cell r="B205" t="str">
            <v>Read-out Unit</v>
          </cell>
          <cell r="F205">
            <v>5560</v>
          </cell>
        </row>
        <row r="206">
          <cell r="A206" t="str">
            <v>6.2.2</v>
          </cell>
          <cell r="B206" t="str">
            <v>Filter Unit</v>
          </cell>
          <cell r="F206">
            <v>10640</v>
          </cell>
        </row>
        <row r="207">
          <cell r="A207" t="str">
            <v>6.2.3</v>
          </cell>
          <cell r="B207" t="str">
            <v>Event Builder</v>
          </cell>
          <cell r="F207">
            <v>5320</v>
          </cell>
        </row>
        <row r="208">
          <cell r="A208" t="str">
            <v>6.2.4</v>
          </cell>
          <cell r="B208" t="str">
            <v>DAQ Integration</v>
          </cell>
          <cell r="F208">
            <v>1530</v>
          </cell>
        </row>
        <row r="209">
          <cell r="A209" t="str">
            <v>6.3</v>
          </cell>
          <cell r="B209" t="str">
            <v>Detector Controls</v>
          </cell>
          <cell r="F209">
            <v>2340</v>
          </cell>
        </row>
        <row r="210">
          <cell r="A210" t="str">
            <v>6.3.1</v>
          </cell>
          <cell r="B210" t="str">
            <v>Detector Controls</v>
          </cell>
          <cell r="F210">
            <v>2340</v>
          </cell>
        </row>
        <row r="211">
          <cell r="A211" t="str">
            <v>7.</v>
          </cell>
          <cell r="B211" t="str">
            <v>Offline Computing</v>
          </cell>
          <cell r="F211">
            <v>3600</v>
          </cell>
        </row>
        <row r="212">
          <cell r="A212">
            <v>7.1</v>
          </cell>
          <cell r="B212" t="str">
            <v>Offline Infrastructure</v>
          </cell>
          <cell r="F212">
            <v>3600</v>
          </cell>
        </row>
        <row r="213">
          <cell r="A213" t="str">
            <v>7.1.1</v>
          </cell>
          <cell r="B213" t="str">
            <v>File Servers</v>
          </cell>
          <cell r="F213">
            <v>800</v>
          </cell>
        </row>
        <row r="214">
          <cell r="A214" t="str">
            <v>7.1.2</v>
          </cell>
          <cell r="B214" t="str">
            <v>Information Servers</v>
          </cell>
          <cell r="F214">
            <v>400</v>
          </cell>
        </row>
        <row r="215">
          <cell r="A215" t="str">
            <v>7.1.3</v>
          </cell>
          <cell r="B215" t="str">
            <v>Computing Power</v>
          </cell>
          <cell r="F215">
            <v>600</v>
          </cell>
        </row>
        <row r="216">
          <cell r="A216" t="str">
            <v>7.1.4</v>
          </cell>
          <cell r="B216" t="str">
            <v>Spares</v>
          </cell>
          <cell r="F216">
            <v>200</v>
          </cell>
        </row>
        <row r="217">
          <cell r="A217" t="str">
            <v>7.1.5</v>
          </cell>
          <cell r="B217" t="str">
            <v>System Assembly</v>
          </cell>
          <cell r="F217">
            <v>100</v>
          </cell>
        </row>
        <row r="218">
          <cell r="A218" t="str">
            <v>7.1.6</v>
          </cell>
          <cell r="B218" t="str">
            <v>Software Licenses</v>
          </cell>
          <cell r="F218">
            <v>800</v>
          </cell>
        </row>
        <row r="219">
          <cell r="A219" t="str">
            <v>7.1.7</v>
          </cell>
          <cell r="B219" t="str">
            <v>System Management</v>
          </cell>
          <cell r="F219">
            <v>700</v>
          </cell>
        </row>
        <row r="220">
          <cell r="A220" t="str">
            <v>8.</v>
          </cell>
          <cell r="B220" t="str">
            <v>Infrastructure</v>
          </cell>
          <cell r="F220">
            <v>27230</v>
          </cell>
        </row>
        <row r="221">
          <cell r="A221">
            <v>8.1</v>
          </cell>
          <cell r="B221" t="str">
            <v>Access and Survey</v>
          </cell>
          <cell r="F221">
            <v>3900</v>
          </cell>
        </row>
        <row r="222">
          <cell r="A222" t="str">
            <v>8.1.1</v>
          </cell>
          <cell r="B222" t="str">
            <v>Gangways, Stairs</v>
          </cell>
          <cell r="F222">
            <v>1600</v>
          </cell>
        </row>
        <row r="223">
          <cell r="A223" t="str">
            <v>8.1.2</v>
          </cell>
          <cell r="B223" t="str">
            <v>Structures on Yoke</v>
          </cell>
          <cell r="F223">
            <v>1000</v>
          </cell>
        </row>
        <row r="224">
          <cell r="A224" t="str">
            <v>8.1.3</v>
          </cell>
          <cell r="B224" t="str">
            <v>Personnel Access Equipment</v>
          </cell>
          <cell r="F224">
            <v>400</v>
          </cell>
        </row>
        <row r="225">
          <cell r="A225" t="str">
            <v>8.1.4</v>
          </cell>
          <cell r="B225" t="str">
            <v>General Survey</v>
          </cell>
          <cell r="F225">
            <v>900</v>
          </cell>
        </row>
        <row r="226">
          <cell r="A226">
            <v>8.2</v>
          </cell>
          <cell r="B226" t="str">
            <v>General Installation</v>
          </cell>
          <cell r="F226">
            <v>10200</v>
          </cell>
        </row>
        <row r="227">
          <cell r="A227" t="str">
            <v>8.2.1</v>
          </cell>
          <cell r="B227" t="str">
            <v>Counting Room Structures</v>
          </cell>
          <cell r="F227">
            <v>1000</v>
          </cell>
        </row>
        <row r="228">
          <cell r="A228" t="str">
            <v>8.2.2</v>
          </cell>
          <cell r="B228" t="str">
            <v>Racks with Cooling</v>
          </cell>
          <cell r="F228">
            <v>1400</v>
          </cell>
        </row>
        <row r="229">
          <cell r="A229" t="str">
            <v>8.2.3</v>
          </cell>
          <cell r="B229" t="str">
            <v>Electrical Distribution from Outlets</v>
          </cell>
          <cell r="F229">
            <v>1500</v>
          </cell>
        </row>
        <row r="230">
          <cell r="A230" t="str">
            <v>8.2.4</v>
          </cell>
          <cell r="B230" t="str">
            <v>Gas Systems and Primary Distribution Racks</v>
          </cell>
          <cell r="F230">
            <v>3300</v>
          </cell>
        </row>
        <row r="231">
          <cell r="A231" t="str">
            <v>8.2.5</v>
          </cell>
          <cell r="B231" t="str">
            <v>Beam Pipe</v>
          </cell>
          <cell r="F231">
            <v>500</v>
          </cell>
        </row>
        <row r="232">
          <cell r="A232" t="str">
            <v>8.2.6</v>
          </cell>
          <cell r="B232" t="str">
            <v>Cable Trays to Counting Rooms</v>
          </cell>
          <cell r="F232">
            <v>900</v>
          </cell>
        </row>
        <row r="233">
          <cell r="A233" t="str">
            <v>8.2.7</v>
          </cell>
          <cell r="B233" t="str">
            <v>Control Room and Cabling to Surface</v>
          </cell>
          <cell r="F233">
            <v>600</v>
          </cell>
        </row>
        <row r="234">
          <cell r="A234" t="str">
            <v>8.2.8</v>
          </cell>
          <cell r="B234" t="str">
            <v>General Piping</v>
          </cell>
          <cell r="F234">
            <v>1000</v>
          </cell>
        </row>
        <row r="235">
          <cell r="A235">
            <v>8.3</v>
          </cell>
          <cell r="B235" t="str">
            <v>Cooling and Ventilation</v>
          </cell>
          <cell r="F235">
            <v>3600</v>
          </cell>
        </row>
        <row r="236">
          <cell r="A236" t="str">
            <v>8.3.1</v>
          </cell>
          <cell r="B236" t="str">
            <v>Detector Cooling Plant</v>
          </cell>
          <cell r="F236">
            <v>1400</v>
          </cell>
        </row>
        <row r="237">
          <cell r="A237" t="str">
            <v>8.3.2</v>
          </cell>
          <cell r="B237" t="str">
            <v>Detector Specific Ventilation</v>
          </cell>
          <cell r="F237">
            <v>500</v>
          </cell>
        </row>
        <row r="238">
          <cell r="A238" t="str">
            <v>8.3.3</v>
          </cell>
          <cell r="B238" t="str">
            <v>Detector Primary Cooling System</v>
          </cell>
          <cell r="F238">
            <v>1700</v>
          </cell>
        </row>
        <row r="239">
          <cell r="A239">
            <v>8.4</v>
          </cell>
          <cell r="B239" t="str">
            <v>Safety</v>
          </cell>
          <cell r="F239">
            <v>2300</v>
          </cell>
        </row>
        <row r="240">
          <cell r="A240" t="str">
            <v>8.4.1</v>
          </cell>
          <cell r="B240" t="str">
            <v>Safety Installations</v>
          </cell>
          <cell r="F240">
            <v>1050</v>
          </cell>
        </row>
        <row r="241">
          <cell r="A241" t="str">
            <v>8.4.2</v>
          </cell>
          <cell r="B241" t="str">
            <v>Safety Equipment Control</v>
          </cell>
          <cell r="F241">
            <v>350</v>
          </cell>
        </row>
        <row r="242">
          <cell r="A242" t="str">
            <v>8.4.3</v>
          </cell>
          <cell r="B242" t="str">
            <v>Hard-wired Safety System</v>
          </cell>
          <cell r="F242">
            <v>500</v>
          </cell>
        </row>
        <row r="243">
          <cell r="A243" t="str">
            <v>8.4.4</v>
          </cell>
          <cell r="B243" t="str">
            <v>Inertion System</v>
          </cell>
          <cell r="F243">
            <v>400</v>
          </cell>
        </row>
        <row r="244">
          <cell r="A244">
            <v>8.5</v>
          </cell>
          <cell r="B244" t="str">
            <v>Fixed Cranes</v>
          </cell>
          <cell r="F244">
            <v>3230</v>
          </cell>
        </row>
        <row r="245">
          <cell r="A245" t="str">
            <v>8.5.1</v>
          </cell>
          <cell r="B245" t="str">
            <v>80 ton /100 m </v>
          </cell>
          <cell r="F245">
            <v>1100</v>
          </cell>
        </row>
        <row r="246">
          <cell r="A246" t="str">
            <v>8.5.2</v>
          </cell>
          <cell r="B246" t="str">
            <v>80 ton /100 m Double Beam System</v>
          </cell>
          <cell r="F246">
            <v>1125</v>
          </cell>
        </row>
        <row r="247">
          <cell r="A247" t="str">
            <v>8.5.3</v>
          </cell>
          <cell r="B247" t="str">
            <v>20 ton Crane</v>
          </cell>
          <cell r="F247">
            <v>705</v>
          </cell>
        </row>
        <row r="248">
          <cell r="A248" t="str">
            <v>8.5.4</v>
          </cell>
          <cell r="B248" t="str">
            <v>3 ton Lift</v>
          </cell>
          <cell r="F248">
            <v>300</v>
          </cell>
        </row>
        <row r="249">
          <cell r="A249">
            <v>8.6</v>
          </cell>
          <cell r="B249" t="str">
            <v>Shielding Systems</v>
          </cell>
          <cell r="F249">
            <v>4000</v>
          </cell>
        </row>
        <row r="250">
          <cell r="A250" t="str">
            <v>8.6.1</v>
          </cell>
          <cell r="B250" t="str">
            <v>Rotating Shielding</v>
          </cell>
          <cell r="F250">
            <v>1500</v>
          </cell>
        </row>
        <row r="251">
          <cell r="A251" t="str">
            <v>8.6.2</v>
          </cell>
          <cell r="B251" t="str">
            <v>Vertical 400 ton Lifting System</v>
          </cell>
          <cell r="F251">
            <v>500</v>
          </cell>
        </row>
        <row r="252">
          <cell r="A252" t="str">
            <v>8.6.3</v>
          </cell>
          <cell r="B252" t="str">
            <v>Mechanics and Shielding for Forward HCAL</v>
          </cell>
          <cell r="F252">
            <v>2000</v>
          </cell>
        </row>
        <row r="253">
          <cell r="C253">
            <v>452376.5</v>
          </cell>
        </row>
      </sheetData>
      <sheetData sheetId="2">
        <row r="1">
          <cell r="A1" t="str">
            <v>AR</v>
          </cell>
          <cell r="B1" t="str">
            <v>AR1</v>
          </cell>
        </row>
        <row r="2">
          <cell r="A2" t="str">
            <v>AR1</v>
          </cell>
          <cell r="B2" t="str">
            <v>Yerevan Physics Institute, Yerevan</v>
          </cell>
        </row>
        <row r="3">
          <cell r="A3" t="str">
            <v>AT</v>
          </cell>
          <cell r="B3" t="str">
            <v>AT1</v>
          </cell>
        </row>
        <row r="4">
          <cell r="A4" t="str">
            <v>AT1</v>
          </cell>
          <cell r="B4" t="str">
            <v>Institut für Hochenergiephysik der ÖAW, Wien</v>
          </cell>
        </row>
        <row r="5">
          <cell r="A5" t="str">
            <v>BE</v>
          </cell>
          <cell r="B5" t="str">
            <v>BE1 BE2 BE3 BE4 BE5</v>
          </cell>
        </row>
        <row r="6">
          <cell r="A6" t="str">
            <v>BE1</v>
          </cell>
          <cell r="B6" t="str">
            <v>Université Catholique de Louvain, Louvain-la-Neuve </v>
          </cell>
        </row>
        <row r="7">
          <cell r="A7" t="str">
            <v>BE2</v>
          </cell>
          <cell r="B7" t="str">
            <v>Université de Mons-Hainaut, Mons</v>
          </cell>
        </row>
        <row r="8">
          <cell r="A8" t="str">
            <v>BE3</v>
          </cell>
          <cell r="B8" t="str">
            <v>Université Libre de Bruxelles, Brussels</v>
          </cell>
        </row>
        <row r="9">
          <cell r="A9" t="str">
            <v>BE4</v>
          </cell>
          <cell r="B9" t="str">
            <v>Universiteit Antwerpen (UIA), Antwerpen</v>
          </cell>
        </row>
        <row r="10">
          <cell r="A10" t="str">
            <v>BE5</v>
          </cell>
          <cell r="B10" t="str">
            <v>Vrije Universiteit Brussel, Brussels</v>
          </cell>
        </row>
        <row r="11">
          <cell r="A11" t="str">
            <v>BG</v>
          </cell>
          <cell r="B11" t="str">
            <v>BG1 BG2</v>
          </cell>
        </row>
        <row r="12">
          <cell r="A12" t="str">
            <v>BG1</v>
          </cell>
          <cell r="B12" t="str">
            <v>Institute for Nuclear Research and Nuclear Energy, BAS, Sofia</v>
          </cell>
        </row>
        <row r="13">
          <cell r="A13" t="str">
            <v>BG2</v>
          </cell>
          <cell r="B13" t="str">
            <v>University of Sofia, Sofia</v>
          </cell>
        </row>
        <row r="14">
          <cell r="A14" t="str">
            <v>BY</v>
          </cell>
          <cell r="B14" t="str">
            <v>BY1 BY2 BY3 BY4</v>
          </cell>
        </row>
        <row r="15">
          <cell r="A15" t="str">
            <v>BY1</v>
          </cell>
          <cell r="B15" t="str">
            <v>Byelorussian State University, Minsk</v>
          </cell>
        </row>
        <row r="16">
          <cell r="A16" t="str">
            <v>BY2</v>
          </cell>
          <cell r="B16" t="str">
            <v>Research Institute for Nuclear Problems, Minsk</v>
          </cell>
        </row>
        <row r="17">
          <cell r="A17" t="str">
            <v>BY3</v>
          </cell>
          <cell r="B17" t="str">
            <v>National Centre for Particle and High Energy Physics, Minsk</v>
          </cell>
        </row>
        <row r="18">
          <cell r="A18" t="str">
            <v>BY4</v>
          </cell>
          <cell r="B18" t="str">
            <v>Research Institute of Applied Physical Problems, Minsk</v>
          </cell>
        </row>
        <row r="19">
          <cell r="A19" t="str">
            <v>CE</v>
          </cell>
          <cell r="B19" t="str">
            <v>CERN</v>
          </cell>
        </row>
        <row r="20">
          <cell r="A20" t="str">
            <v>CERN</v>
          </cell>
          <cell r="B20" t="str">
            <v>CERN, European Laboratory for Particle Physics, Geneva, Switzerland</v>
          </cell>
        </row>
        <row r="21">
          <cell r="A21" t="str">
            <v>CN-A</v>
          </cell>
          <cell r="B21" t="str">
            <v>CN1 CN2</v>
          </cell>
        </row>
        <row r="22">
          <cell r="A22" t="str">
            <v>CN-B</v>
          </cell>
          <cell r="B22" t="str">
            <v>CN1 CN3</v>
          </cell>
        </row>
        <row r="23">
          <cell r="A23" t="str">
            <v>CN1</v>
          </cell>
          <cell r="B23" t="str">
            <v>Institute of High Energy Physics, Beijing</v>
          </cell>
        </row>
        <row r="24">
          <cell r="A24" t="str">
            <v>CN2</v>
          </cell>
          <cell r="B24" t="str">
            <v>University for Science and Technology of China, Hefei, Anhui</v>
          </cell>
        </row>
        <row r="25">
          <cell r="A25" t="str">
            <v>CN3</v>
          </cell>
          <cell r="B25" t="str">
            <v>Peking University, Beijing</v>
          </cell>
        </row>
        <row r="26">
          <cell r="A26" t="str">
            <v>CR</v>
          </cell>
          <cell r="B26" t="str">
            <v>CR1 CR2</v>
          </cell>
        </row>
        <row r="27">
          <cell r="A27" t="str">
            <v>CR1</v>
          </cell>
          <cell r="B27" t="str">
            <v>Technical University of Split, Split</v>
          </cell>
        </row>
        <row r="28">
          <cell r="A28" t="str">
            <v>CR2</v>
          </cell>
          <cell r="B28" t="str">
            <v>University of Split, Split</v>
          </cell>
        </row>
        <row r="29">
          <cell r="A29" t="str">
            <v>CY</v>
          </cell>
          <cell r="B29" t="str">
            <v>CY1</v>
          </cell>
        </row>
        <row r="30">
          <cell r="A30" t="str">
            <v>CY1</v>
          </cell>
          <cell r="B30" t="str">
            <v>University of Cyprus, Nicosia</v>
          </cell>
        </row>
        <row r="31">
          <cell r="A31" t="str">
            <v>DE</v>
          </cell>
          <cell r="B31" t="str">
            <v>DE1 DE2 DE3 DE4 DE5</v>
          </cell>
        </row>
        <row r="32">
          <cell r="A32" t="str">
            <v>DE1</v>
          </cell>
          <cell r="B32" t="str">
            <v>Humboldt-Universität zu Berlin, Berlin</v>
          </cell>
        </row>
        <row r="33">
          <cell r="A33" t="str">
            <v>DE2</v>
          </cell>
          <cell r="B33" t="str">
            <v>Institut für Experimentelle Kernphysik, Karlsruhe</v>
          </cell>
        </row>
        <row r="34">
          <cell r="A34" t="str">
            <v>DE3</v>
          </cell>
          <cell r="B34" t="str">
            <v>RWTH, I. Physikalisches Institut, Aachen</v>
          </cell>
        </row>
        <row r="35">
          <cell r="A35" t="str">
            <v>DE4</v>
          </cell>
          <cell r="B35" t="str">
            <v>RWTH, III. Physikalisches Institut A, Aachen </v>
          </cell>
        </row>
        <row r="36">
          <cell r="A36" t="str">
            <v>DE5</v>
          </cell>
          <cell r="B36" t="str">
            <v>RWTH, III. Physikalisches Institut B, Aachen</v>
          </cell>
        </row>
        <row r="37">
          <cell r="A37" t="str">
            <v>EE</v>
          </cell>
          <cell r="B37" t="str">
            <v>EE1</v>
          </cell>
        </row>
        <row r="38">
          <cell r="A38" t="str">
            <v>EE1</v>
          </cell>
          <cell r="B38" t="str">
            <v>Institute of Chemical Physics and Biophysics, Tallinn</v>
          </cell>
        </row>
        <row r="39">
          <cell r="A39" t="str">
            <v>FI</v>
          </cell>
          <cell r="B39" t="str">
            <v>FI1 FI2 FI3 FI4 FI5 FI6</v>
          </cell>
        </row>
        <row r="40">
          <cell r="A40" t="str">
            <v>FI1</v>
          </cell>
          <cell r="B40" t="str">
            <v>Department of Physics, University of Helsinki, Helsinki</v>
          </cell>
        </row>
        <row r="41">
          <cell r="A41" t="str">
            <v>FI2</v>
          </cell>
          <cell r="B41" t="str">
            <v>Helsinki Institute of Physics, Helsinki</v>
          </cell>
        </row>
        <row r="42">
          <cell r="A42" t="str">
            <v>FI3</v>
          </cell>
          <cell r="B42" t="str">
            <v>Department of Physics, University of Jyväskylä, Jyväskylä</v>
          </cell>
        </row>
        <row r="43">
          <cell r="A43" t="str">
            <v>FI4</v>
          </cell>
          <cell r="B43" t="str">
            <v>Digital and Computer Systems Lab., Tampere Univ. of Technology, Tampere</v>
          </cell>
        </row>
        <row r="44">
          <cell r="A44" t="str">
            <v>FI5</v>
          </cell>
          <cell r="B44" t="str">
            <v>Dept. of Physics &amp; Microelectronics Instrumentation Lab., Univ. of Oulu, Oulu</v>
          </cell>
        </row>
        <row r="45">
          <cell r="A45" t="str">
            <v>FI6</v>
          </cell>
          <cell r="B45" t="str">
            <v>Laboratory of Advanced Energy Systems, Helsinki Univ. of Techn., Helsinki</v>
          </cell>
        </row>
        <row r="46">
          <cell r="A46" t="str">
            <v>FR-A</v>
          </cell>
          <cell r="B46" t="str">
            <v>FR3</v>
          </cell>
        </row>
        <row r="47">
          <cell r="A47" t="str">
            <v>FR-B</v>
          </cell>
          <cell r="B47" t="str">
            <v>FR1 FR2 FR4 FR5</v>
          </cell>
        </row>
        <row r="48">
          <cell r="A48" t="str">
            <v>FR1</v>
          </cell>
          <cell r="B48" t="str">
            <v>LPNHE, Ecole Polytechnique, IN2P3-CNRS, Palaiseau</v>
          </cell>
        </row>
        <row r="49">
          <cell r="A49" t="str">
            <v>FR2</v>
          </cell>
          <cell r="B49" t="str">
            <v>Lab. d'Annecy-le-Vieux de Phys. des Particules, IN2P3-CNRS, Annecy-le-Vieux</v>
          </cell>
        </row>
        <row r="50">
          <cell r="A50" t="str">
            <v>FR3</v>
          </cell>
          <cell r="B50" t="str">
            <v>DSM/DAPNIA, CEA/Saclay, Gif-sur-Yvette</v>
          </cell>
        </row>
        <row r="51">
          <cell r="A51" t="str">
            <v>FR4</v>
          </cell>
          <cell r="B51" t="str">
            <v>IReS Strasbourg, IN2P3-CNRS-ULP, LEPSI Strasbourg, UHA Mulhouse</v>
          </cell>
        </row>
        <row r="52">
          <cell r="A52" t="str">
            <v>FR5</v>
          </cell>
          <cell r="B52" t="str">
            <v>Institut de Physique Nucléaire de Lyon, IN2P3-CNRS, Univ. Lyon I, Villeurbanne</v>
          </cell>
        </row>
        <row r="53">
          <cell r="A53" t="str">
            <v>GE</v>
          </cell>
          <cell r="B53" t="str">
            <v>GE1 GE2</v>
          </cell>
        </row>
        <row r="54">
          <cell r="A54" t="str">
            <v>GE1</v>
          </cell>
          <cell r="B54" t="str">
            <v>High Energy Physics Institute, Tbilisi State University, Tbilisi</v>
          </cell>
        </row>
        <row r="55">
          <cell r="A55" t="str">
            <v>GE2</v>
          </cell>
          <cell r="B55" t="str">
            <v>Institute of Physics Academy of Science, Tbilisi</v>
          </cell>
        </row>
        <row r="56">
          <cell r="A56" t="str">
            <v>GR</v>
          </cell>
          <cell r="B56" t="str">
            <v>GR1 GR2 GR3</v>
          </cell>
        </row>
        <row r="57">
          <cell r="A57" t="str">
            <v>GR1</v>
          </cell>
          <cell r="B57" t="str">
            <v>Institute of Nuclear Physics "Demokritos", Attiki</v>
          </cell>
        </row>
        <row r="58">
          <cell r="A58" t="str">
            <v>GR2</v>
          </cell>
          <cell r="B58" t="str">
            <v>University of Athens, Athens</v>
          </cell>
        </row>
        <row r="59">
          <cell r="A59" t="str">
            <v>GR3</v>
          </cell>
          <cell r="B59" t="str">
            <v>University of Ioánnina, Ioánnina</v>
          </cell>
        </row>
        <row r="60">
          <cell r="A60" t="str">
            <v>HU</v>
          </cell>
          <cell r="B60" t="str">
            <v>HU1 HU2 HU3</v>
          </cell>
        </row>
        <row r="61">
          <cell r="A61" t="str">
            <v>HU1</v>
          </cell>
          <cell r="B61" t="str">
            <v>KFKI Research Institute  for Particle and Nuclear Physics, Budapest</v>
          </cell>
        </row>
        <row r="62">
          <cell r="A62" t="str">
            <v>HU2</v>
          </cell>
          <cell r="B62" t="str">
            <v>Kossuth Lajos University, Debrecen</v>
          </cell>
        </row>
        <row r="63">
          <cell r="A63" t="str">
            <v>HU3</v>
          </cell>
          <cell r="B63" t="str">
            <v>Institute of Nuclear Research ATOMKI, Debrecen</v>
          </cell>
        </row>
        <row r="64">
          <cell r="A64" t="str">
            <v>IN</v>
          </cell>
          <cell r="B64" t="str">
            <v>IN1 IN2 IN3 IN4 IN5 IN6</v>
          </cell>
        </row>
        <row r="65">
          <cell r="A65" t="str">
            <v>IN1</v>
          </cell>
          <cell r="B65" t="str">
            <v>Bhabha Atomic Research Centre, Mumbai</v>
          </cell>
        </row>
        <row r="66">
          <cell r="A66" t="str">
            <v>IN2</v>
          </cell>
          <cell r="B66" t="str">
            <v>Institute of Physics, Bhubaneswar</v>
          </cell>
        </row>
        <row r="67">
          <cell r="A67" t="str">
            <v>IN3</v>
          </cell>
          <cell r="B67" t="str">
            <v>Panjab University, Chandigarh</v>
          </cell>
        </row>
        <row r="68">
          <cell r="A68" t="str">
            <v>IN4</v>
          </cell>
          <cell r="B68" t="str">
            <v>Tata Institute of Fundamental Research - EHEP, Mumbai</v>
          </cell>
        </row>
        <row r="69">
          <cell r="A69" t="str">
            <v>IN5</v>
          </cell>
          <cell r="B69" t="str">
            <v>Tata Institute of Fundamental Research - HECR, Mumbai</v>
          </cell>
        </row>
        <row r="70">
          <cell r="A70" t="str">
            <v>IN6</v>
          </cell>
          <cell r="B70" t="str">
            <v>University of Delhi South Campus, New Delhi</v>
          </cell>
        </row>
        <row r="71">
          <cell r="A71" t="str">
            <v>IT</v>
          </cell>
          <cell r="B71" t="str">
            <v>IT01 IT02 IT03 IT04 IT05 IT06 IT07 IT08 IT09 IT10 IT11</v>
          </cell>
        </row>
        <row r="72">
          <cell r="A72" t="str">
            <v>IT01</v>
          </cell>
          <cell r="B72" t="str">
            <v>Università di Bari, Politecnico di Bari e Sezione dell' INFN, Bari</v>
          </cell>
        </row>
        <row r="73">
          <cell r="A73" t="str">
            <v>IT02</v>
          </cell>
          <cell r="B73" t="str">
            <v>Università di Bologna e Sezione dell' INFN, Bologna</v>
          </cell>
        </row>
        <row r="74">
          <cell r="A74" t="str">
            <v>IT03</v>
          </cell>
          <cell r="B74" t="str">
            <v>Università di Catania e Sezione dell' INFN, Catania</v>
          </cell>
        </row>
        <row r="75">
          <cell r="A75" t="str">
            <v>IT04</v>
          </cell>
          <cell r="B75" t="str">
            <v>Università di Firenze e Sezione dell' INFN, Firenze</v>
          </cell>
        </row>
        <row r="76">
          <cell r="A76" t="str">
            <v>IT05</v>
          </cell>
          <cell r="B76" t="str">
            <v>Università di Genova e Sezione dell' INFN, Genova</v>
          </cell>
        </row>
        <row r="77">
          <cell r="A77" t="str">
            <v>IT06</v>
          </cell>
          <cell r="B77" t="str">
            <v>Università di Padova e Sezione dell' INFN, Padova</v>
          </cell>
        </row>
        <row r="78">
          <cell r="A78" t="str">
            <v>IT07</v>
          </cell>
          <cell r="B78" t="str">
            <v>Università di Pavia e Sezione dell' INFN, Pavia</v>
          </cell>
        </row>
        <row r="79">
          <cell r="A79" t="str">
            <v>IT08</v>
          </cell>
          <cell r="B79" t="str">
            <v>Università di Perugia e Sezione dell' INFN, Perugia</v>
          </cell>
        </row>
        <row r="80">
          <cell r="A80" t="str">
            <v>IT09</v>
          </cell>
          <cell r="B80" t="str">
            <v>Università di Pisa e Sezione dell' INFN, Pisa</v>
          </cell>
        </row>
        <row r="81">
          <cell r="A81" t="str">
            <v>IT10</v>
          </cell>
          <cell r="B81" t="str">
            <v>Università di Roma I e Sezione dell' INFN, Roma</v>
          </cell>
        </row>
        <row r="82">
          <cell r="A82" t="str">
            <v>IT11</v>
          </cell>
          <cell r="B82" t="str">
            <v>Università di Torino e Sezione dell'INFN, Torino</v>
          </cell>
        </row>
        <row r="83">
          <cell r="A83" t="str">
            <v>JI</v>
          </cell>
          <cell r="B83" t="str">
            <v>AR1 BG1 BG2 BY1 BY2 BY3 BY4 GE1 GE2 JINR SK1 UR1 UR2 UR3 UZ1</v>
          </cell>
        </row>
        <row r="84">
          <cell r="A84" t="str">
            <v>JINR</v>
          </cell>
          <cell r="B84" t="str">
            <v>Joint Institute for Nuclear Research, Dubna</v>
          </cell>
        </row>
        <row r="85">
          <cell r="A85" t="str">
            <v>KR</v>
          </cell>
          <cell r="B85" t="str">
            <v>KR01 KR02 KR03 KR04 KR05 KR06 KR07 KR08 KR09 KR10 KR11 KR12 KR13 KR14</v>
          </cell>
        </row>
        <row r="86">
          <cell r="A86" t="str">
            <v>KR01</v>
          </cell>
          <cell r="B86" t="str">
            <v>Chonnam National University, Kwangju</v>
          </cell>
        </row>
        <row r="87">
          <cell r="A87" t="str">
            <v>KR02</v>
          </cell>
          <cell r="B87" t="str">
            <v>Dongshin University, Naju</v>
          </cell>
        </row>
        <row r="88">
          <cell r="A88" t="str">
            <v>KR03</v>
          </cell>
          <cell r="B88" t="str">
            <v>Seonam University, Namwon</v>
          </cell>
        </row>
        <row r="89">
          <cell r="A89" t="str">
            <v>KR04</v>
          </cell>
          <cell r="B89" t="str">
            <v>Wonkwang University, Iksan</v>
          </cell>
        </row>
        <row r="90">
          <cell r="A90" t="str">
            <v>KR05</v>
          </cell>
          <cell r="B90" t="str">
            <v>Gyeongsang National University, Jinju</v>
          </cell>
        </row>
        <row r="91">
          <cell r="A91" t="str">
            <v>KR06</v>
          </cell>
          <cell r="B91" t="str">
            <v>Korea University, Seoul</v>
          </cell>
        </row>
        <row r="92">
          <cell r="A92" t="str">
            <v>KR07</v>
          </cell>
          <cell r="B92" t="str">
            <v>Cheju National University, Cheju</v>
          </cell>
        </row>
        <row r="93">
          <cell r="A93" t="str">
            <v>KR08</v>
          </cell>
          <cell r="B93" t="str">
            <v>Chungbuk National University, Chongju</v>
          </cell>
        </row>
        <row r="94">
          <cell r="A94" t="str">
            <v>KR09</v>
          </cell>
          <cell r="B94" t="str">
            <v>Kangwon National University, Chunchon</v>
          </cell>
        </row>
        <row r="95">
          <cell r="A95" t="str">
            <v>KR10</v>
          </cell>
          <cell r="B95" t="str">
            <v>Kon-Kuk University, Seoul</v>
          </cell>
        </row>
        <row r="96">
          <cell r="A96" t="str">
            <v>KR11</v>
          </cell>
          <cell r="B96" t="str">
            <v>Seoul National University of Education, Seoul</v>
          </cell>
        </row>
        <row r="97">
          <cell r="A97" t="str">
            <v>KR12</v>
          </cell>
          <cell r="B97" t="str">
            <v>Pohang University of Science and Technology, Pohang</v>
          </cell>
        </row>
        <row r="98">
          <cell r="A98" t="str">
            <v>KR13</v>
          </cell>
          <cell r="B98" t="str">
            <v>Kyungpook National University, Taegu</v>
          </cell>
        </row>
        <row r="99">
          <cell r="A99" t="str">
            <v>KR14</v>
          </cell>
          <cell r="B99" t="str">
            <v>Kangnung National University, Kangnung</v>
          </cell>
        </row>
        <row r="100">
          <cell r="A100" t="str">
            <v>PK</v>
          </cell>
          <cell r="B100" t="str">
            <v>PK1 PK2</v>
          </cell>
        </row>
        <row r="101">
          <cell r="A101" t="str">
            <v>PK1</v>
          </cell>
          <cell r="B101" t="str">
            <v>Quaid-I-Azam University, Islamabad</v>
          </cell>
        </row>
        <row r="102">
          <cell r="A102" t="str">
            <v>PK2</v>
          </cell>
          <cell r="B102" t="str">
            <v>Ghulam Ishaq Khan Institute of Engineering Sciences and Techn., Topi</v>
          </cell>
        </row>
        <row r="103">
          <cell r="A103" t="str">
            <v>PL</v>
          </cell>
          <cell r="B103" t="str">
            <v>PL1 PL2</v>
          </cell>
        </row>
        <row r="104">
          <cell r="A104" t="str">
            <v>PL1</v>
          </cell>
          <cell r="B104" t="str">
            <v>Institute of Experimental Physics, Warsaw</v>
          </cell>
        </row>
        <row r="105">
          <cell r="A105" t="str">
            <v>PL2</v>
          </cell>
          <cell r="B105" t="str">
            <v>Soltan Institute for Nuclear Studies, Warsaw</v>
          </cell>
        </row>
        <row r="106">
          <cell r="A106" t="str">
            <v>PT</v>
          </cell>
          <cell r="B106" t="str">
            <v>PT1</v>
          </cell>
        </row>
        <row r="107">
          <cell r="A107" t="str">
            <v>PT1</v>
          </cell>
          <cell r="B107" t="str">
            <v>Laboratório de Instrumentação e Física Experimental de Partículas, Lisboa</v>
          </cell>
        </row>
        <row r="108">
          <cell r="A108" t="str">
            <v>RU</v>
          </cell>
          <cell r="B108" t="str">
            <v>RU1 RU2 RU3 RU4 RU5 RU6 RU7 JINR</v>
          </cell>
        </row>
        <row r="109">
          <cell r="A109" t="str">
            <v>RU1</v>
          </cell>
          <cell r="B109" t="str">
            <v>Budker Institute for Nuclear Physics, SB RAS, Novosibirsk</v>
          </cell>
        </row>
        <row r="110">
          <cell r="A110" t="str">
            <v>RU2</v>
          </cell>
          <cell r="B110" t="str">
            <v>Institute for High Energy Physics, Protvino</v>
          </cell>
        </row>
        <row r="111">
          <cell r="A111" t="str">
            <v>RU3</v>
          </cell>
          <cell r="B111" t="str">
            <v>Institute for Nuclear Research, RAS, Moscow</v>
          </cell>
        </row>
        <row r="112">
          <cell r="A112" t="str">
            <v>RU4</v>
          </cell>
          <cell r="B112" t="str">
            <v>Institute for Theoretical and Experimental Physics, Moscow</v>
          </cell>
        </row>
        <row r="113">
          <cell r="A113" t="str">
            <v>RU5</v>
          </cell>
          <cell r="B113" t="str">
            <v>Moscow State University, Institute for Nuclear Physics, Moscow</v>
          </cell>
        </row>
        <row r="114">
          <cell r="A114" t="str">
            <v>RU6</v>
          </cell>
          <cell r="B114" t="str">
            <v>P.N. Lebedev Physical Institute, RAS, Moscow</v>
          </cell>
        </row>
        <row r="115">
          <cell r="A115" t="str">
            <v>RU7</v>
          </cell>
          <cell r="B115" t="str">
            <v>Petersburg Nuclear Physics Institute, RAS, St Petersburg</v>
          </cell>
        </row>
        <row r="116">
          <cell r="A116" t="str">
            <v>SK</v>
          </cell>
          <cell r="B116" t="str">
            <v>SK1</v>
          </cell>
        </row>
        <row r="117">
          <cell r="A117" t="str">
            <v>SK1</v>
          </cell>
          <cell r="B117" t="str">
            <v>Slovak University of Technology, Bratislava</v>
          </cell>
        </row>
        <row r="118">
          <cell r="A118" t="str">
            <v>SP</v>
          </cell>
          <cell r="B118" t="str">
            <v>SP1 SP2 SP3 SP4</v>
          </cell>
        </row>
        <row r="119">
          <cell r="A119" t="str">
            <v>SP1</v>
          </cell>
          <cell r="B119" t="str">
            <v>Centro de Investigaciones Energéticas Medioambientales y Tecnólogicas, Madrid</v>
          </cell>
        </row>
        <row r="120">
          <cell r="A120" t="str">
            <v>SP2</v>
          </cell>
          <cell r="B120" t="str">
            <v>Universidad Autónoma de Madrid, Madrid</v>
          </cell>
        </row>
        <row r="121">
          <cell r="A121" t="str">
            <v>SP3</v>
          </cell>
          <cell r="B121" t="str">
            <v>Universidad de Oviedo, Oviedo</v>
          </cell>
        </row>
        <row r="122">
          <cell r="A122" t="str">
            <v>SP4</v>
          </cell>
          <cell r="B122" t="str">
            <v>Instituto de Física de Cantabria (IFCA), CSIC-Univ. de Cantabria, Santander</v>
          </cell>
        </row>
        <row r="123">
          <cell r="A123" t="str">
            <v>SW-A</v>
          </cell>
          <cell r="B123" t="str">
            <v>SW1 SW3 SW4</v>
          </cell>
        </row>
        <row r="124">
          <cell r="A124" t="str">
            <v>SW-B</v>
          </cell>
          <cell r="B124" t="str">
            <v>SW2</v>
          </cell>
        </row>
        <row r="125">
          <cell r="A125" t="str">
            <v>SW1</v>
          </cell>
          <cell r="B125" t="str">
            <v>Institut für Teilchenphysik, Eidgenössische Technische Hochschule (ETH), Zürich</v>
          </cell>
        </row>
        <row r="126">
          <cell r="A126" t="str">
            <v>SW2</v>
          </cell>
          <cell r="B126" t="str">
            <v>Paul Scherrer Institut, Villigen</v>
          </cell>
        </row>
        <row r="127">
          <cell r="A127" t="str">
            <v>SW3</v>
          </cell>
          <cell r="B127" t="str">
            <v>Universität Basel, Basel</v>
          </cell>
        </row>
        <row r="128">
          <cell r="A128" t="str">
            <v>SW4</v>
          </cell>
          <cell r="B128" t="str">
            <v>Universität Zürich, Zürich</v>
          </cell>
        </row>
        <row r="129">
          <cell r="A129" t="str">
            <v>TR</v>
          </cell>
          <cell r="B129" t="str">
            <v>TR1 TR2</v>
          </cell>
        </row>
        <row r="130">
          <cell r="A130" t="str">
            <v>TR1</v>
          </cell>
          <cell r="B130" t="str">
            <v>Cukurova University, Adana</v>
          </cell>
        </row>
        <row r="131">
          <cell r="A131" t="str">
            <v>TR2</v>
          </cell>
          <cell r="B131" t="str">
            <v>Middle East Technical University, Ankara</v>
          </cell>
        </row>
        <row r="132">
          <cell r="A132" t="str">
            <v>UK</v>
          </cell>
          <cell r="B132" t="str">
            <v>UK1 UK2 UK3 UK4</v>
          </cell>
        </row>
        <row r="133">
          <cell r="A133" t="str">
            <v>UK1</v>
          </cell>
          <cell r="B133" t="str">
            <v>Brunel University, Uxbridge</v>
          </cell>
        </row>
        <row r="134">
          <cell r="A134" t="str">
            <v>UK2</v>
          </cell>
          <cell r="B134" t="str">
            <v>Imperial College, University of London, London</v>
          </cell>
        </row>
        <row r="135">
          <cell r="A135" t="str">
            <v>UK3</v>
          </cell>
          <cell r="B135" t="str">
            <v>Rutherford Appleton Laboratory, Didcot</v>
          </cell>
        </row>
        <row r="136">
          <cell r="A136" t="str">
            <v>UK4</v>
          </cell>
          <cell r="B136" t="str">
            <v>University of Bristol, Bristol</v>
          </cell>
        </row>
        <row r="137">
          <cell r="A137" t="str">
            <v>UR</v>
          </cell>
          <cell r="B137" t="str">
            <v>UR1 UR2 UR3</v>
          </cell>
        </row>
        <row r="138">
          <cell r="A138" t="str">
            <v>UR1</v>
          </cell>
          <cell r="B138" t="str">
            <v>Institute of Single Crystals of National Academy of Science, Kharkov</v>
          </cell>
        </row>
        <row r="139">
          <cell r="A139" t="str">
            <v>UR2</v>
          </cell>
          <cell r="B139" t="str">
            <v>National Scientific Center, Kharkov Inst. of Physics and Technology, Kharkov</v>
          </cell>
        </row>
        <row r="140">
          <cell r="A140" t="str">
            <v>UR3</v>
          </cell>
          <cell r="B140" t="str">
            <v>Kharkov State University, Kharkov</v>
          </cell>
        </row>
        <row r="141">
          <cell r="A141" t="str">
            <v>US-A</v>
          </cell>
          <cell r="B141" t="str">
            <v>US01 US02 US03 US04 US05 US06 US07 US08 US09 US10 US11 US12 US13 US15 US16 US18 US19 US20 US21 US22 US23 US26 US28 US29 US30 US31 US32 US34 US35 US37</v>
          </cell>
        </row>
        <row r="142">
          <cell r="A142" t="str">
            <v>US-B</v>
          </cell>
          <cell r="B142" t="str">
            <v>US04 US06 US14 US17 US24 US25 US27 US33 US36</v>
          </cell>
        </row>
        <row r="143">
          <cell r="A143" t="str">
            <v>US01</v>
          </cell>
          <cell r="B143" t="str">
            <v>University of Alabama, Tuscaloosa, Alabama</v>
          </cell>
        </row>
        <row r="144">
          <cell r="A144" t="str">
            <v>US02</v>
          </cell>
          <cell r="B144" t="str">
            <v>Boston University, Boston, Massachusetts</v>
          </cell>
        </row>
        <row r="145">
          <cell r="A145" t="str">
            <v>US03</v>
          </cell>
          <cell r="B145" t="str">
            <v>University of California at Davis, Davis, California</v>
          </cell>
        </row>
        <row r="146">
          <cell r="A146" t="str">
            <v>US04</v>
          </cell>
          <cell r="B146" t="str">
            <v>University of California at Los Angeles, Los Angeles, California</v>
          </cell>
        </row>
        <row r="147">
          <cell r="A147" t="str">
            <v>US05</v>
          </cell>
          <cell r="B147" t="str">
            <v>University of California, Riverside, California</v>
          </cell>
        </row>
        <row r="148">
          <cell r="A148" t="str">
            <v>US06</v>
          </cell>
          <cell r="B148" t="str">
            <v>University of California San Diego, La Jolla, California</v>
          </cell>
        </row>
        <row r="149">
          <cell r="A149" t="str">
            <v>US07</v>
          </cell>
          <cell r="B149" t="str">
            <v>California Institute of Technology, Pasadena, California</v>
          </cell>
        </row>
        <row r="150">
          <cell r="A150" t="str">
            <v>US08</v>
          </cell>
          <cell r="B150" t="str">
            <v>Carnegie Mellon University, Pittsburgh, Pennsylvania</v>
          </cell>
        </row>
        <row r="151">
          <cell r="A151" t="str">
            <v>US09</v>
          </cell>
          <cell r="B151" t="str">
            <v>Fairfield University, Fairfield, Connecticut</v>
          </cell>
        </row>
        <row r="152">
          <cell r="A152" t="str">
            <v>US10</v>
          </cell>
          <cell r="B152" t="str">
            <v>Fermi National Accelerator Laboratory, Batavia, Illinois</v>
          </cell>
        </row>
        <row r="153">
          <cell r="A153" t="str">
            <v>US11</v>
          </cell>
          <cell r="B153" t="str">
            <v>University of Florida, Gainesville, Florida</v>
          </cell>
        </row>
        <row r="154">
          <cell r="A154" t="str">
            <v>US12</v>
          </cell>
          <cell r="B154" t="str">
            <v>Florida State University-HEPG, Tallahassee, Florida</v>
          </cell>
        </row>
        <row r="155">
          <cell r="A155" t="str">
            <v>US13</v>
          </cell>
          <cell r="B155" t="str">
            <v>Florida State University-SCRI, Tallahassee, Florida</v>
          </cell>
        </row>
        <row r="156">
          <cell r="A156" t="str">
            <v>US14</v>
          </cell>
          <cell r="B156" t="str">
            <v>University of Illinois at Chicago, (UIC) Chicago, Illinois</v>
          </cell>
        </row>
        <row r="157">
          <cell r="A157" t="str">
            <v>US15</v>
          </cell>
          <cell r="B157" t="str">
            <v>The University of Iowa, Iowa City, Iowa</v>
          </cell>
        </row>
        <row r="158">
          <cell r="A158" t="str">
            <v>US16</v>
          </cell>
          <cell r="B158" t="str">
            <v>Iowa State University, Ames, Iowa</v>
          </cell>
        </row>
        <row r="159">
          <cell r="A159" t="str">
            <v>US17</v>
          </cell>
          <cell r="B159" t="str">
            <v>Johns Hopkins University, Baltimore, Maryland</v>
          </cell>
        </row>
        <row r="160">
          <cell r="A160" t="str">
            <v>US18</v>
          </cell>
          <cell r="B160" t="str">
            <v>Lawrence Livermore National Laboratory, Livermore, California</v>
          </cell>
        </row>
        <row r="161">
          <cell r="A161" t="str">
            <v>US19</v>
          </cell>
          <cell r="B161" t="str">
            <v>Los Alamos National Laboratory, Los Alamos, New Mexico</v>
          </cell>
        </row>
        <row r="162">
          <cell r="A162" t="str">
            <v>US20</v>
          </cell>
          <cell r="B162" t="str">
            <v>University of Maryland, College Park, Maryland</v>
          </cell>
        </row>
        <row r="163">
          <cell r="A163" t="str">
            <v>US21</v>
          </cell>
          <cell r="B163" t="str">
            <v>Massachusetts Institute of Technology, Cambridge, Massachusetts</v>
          </cell>
        </row>
        <row r="164">
          <cell r="A164" t="str">
            <v>US22</v>
          </cell>
          <cell r="B164" t="str">
            <v>University of Minnesota, Minneapolis, Minnesota</v>
          </cell>
        </row>
        <row r="165">
          <cell r="A165" t="str">
            <v>US23</v>
          </cell>
          <cell r="B165" t="str">
            <v>University of Mississippi, Oxford, Mississippi</v>
          </cell>
        </row>
        <row r="166">
          <cell r="A166" t="str">
            <v>US24</v>
          </cell>
          <cell r="B166" t="str">
            <v>University of Nebraska-Lincoln, Lincoln, Nebraska</v>
          </cell>
        </row>
        <row r="167">
          <cell r="A167" t="str">
            <v>US25</v>
          </cell>
          <cell r="B167" t="str">
            <v>Northeastern University, Boston, Massachusetts</v>
          </cell>
        </row>
        <row r="168">
          <cell r="A168" t="str">
            <v>US26</v>
          </cell>
          <cell r="B168" t="str">
            <v>Northwestern University, Evanston, Illinois</v>
          </cell>
        </row>
        <row r="169">
          <cell r="A169" t="str">
            <v>US27</v>
          </cell>
          <cell r="B169" t="str">
            <v>University of Notre Dame, Notre Dame, Indiana</v>
          </cell>
        </row>
        <row r="170">
          <cell r="A170" t="str">
            <v>US28</v>
          </cell>
          <cell r="B170" t="str">
            <v>The Ohio State University, Columbus, Ohio</v>
          </cell>
        </row>
        <row r="171">
          <cell r="A171" t="str">
            <v>US29</v>
          </cell>
          <cell r="B171" t="str">
            <v>Princeton University, Princeton, New Jersey</v>
          </cell>
        </row>
        <row r="172">
          <cell r="A172" t="str">
            <v>US30</v>
          </cell>
          <cell r="B172" t="str">
            <v>Purdue University, West Lafayette, Indiana</v>
          </cell>
        </row>
        <row r="173">
          <cell r="A173" t="str">
            <v>US31</v>
          </cell>
          <cell r="B173" t="str">
            <v>Rice University, Houston, Texas</v>
          </cell>
        </row>
        <row r="174">
          <cell r="A174" t="str">
            <v>US32</v>
          </cell>
          <cell r="B174" t="str">
            <v>University of Rochester, Rochester, New York</v>
          </cell>
        </row>
        <row r="175">
          <cell r="A175" t="str">
            <v>US33</v>
          </cell>
          <cell r="B175" t="str">
            <v>Rutgers, the State University of New Jersey, Piscataway, New Jersey</v>
          </cell>
        </row>
        <row r="176">
          <cell r="A176" t="str">
            <v>US34</v>
          </cell>
          <cell r="B176" t="str">
            <v>University of Texas at Dallas, Richardson, Texas</v>
          </cell>
        </row>
        <row r="177">
          <cell r="A177" t="str">
            <v>US35</v>
          </cell>
          <cell r="B177" t="str">
            <v>Texas Tech University, Lubbock, Texas</v>
          </cell>
        </row>
        <row r="178">
          <cell r="A178" t="str">
            <v>US36</v>
          </cell>
          <cell r="B178" t="str">
            <v>Virginia Polytechnic Institute and State University, Blacksburg, Virginia</v>
          </cell>
        </row>
        <row r="179">
          <cell r="A179" t="str">
            <v>US37</v>
          </cell>
          <cell r="B179" t="str">
            <v>University of Wisconsin, Madison, Wisconsin</v>
          </cell>
        </row>
        <row r="180">
          <cell r="A180" t="str">
            <v>UZ</v>
          </cell>
          <cell r="B180" t="str">
            <v>UZ1</v>
          </cell>
        </row>
        <row r="181">
          <cell r="A181" t="str">
            <v>UZ1</v>
          </cell>
          <cell r="B181" t="str">
            <v>Institute for Nuclear Physics of the Uzbekistan Academy of Sciences, Ulugbek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D24" sqref="D24"/>
    </sheetView>
  </sheetViews>
  <sheetFormatPr defaultColWidth="11.00390625" defaultRowHeight="12"/>
  <cols>
    <col min="1" max="1" width="4.375" style="33" customWidth="1"/>
    <col min="2" max="2" width="11.375" style="92" customWidth="1"/>
    <col min="3" max="3" width="24.125" style="93" customWidth="1"/>
    <col min="4" max="4" width="82.50390625" style="33" customWidth="1"/>
    <col min="5" max="5" width="10.625" style="94" hidden="1" customWidth="1"/>
    <col min="6" max="6" width="12.50390625" style="95" customWidth="1"/>
    <col min="7" max="7" width="4.375" style="33" customWidth="1"/>
    <col min="8" max="16384" width="10.875" style="7" customWidth="1"/>
  </cols>
  <sheetData>
    <row r="1" spans="1:7" ht="15" thickBot="1" thickTop="1">
      <c r="A1" s="1"/>
      <c r="B1" s="2"/>
      <c r="C1" s="3"/>
      <c r="D1" s="4"/>
      <c r="E1" s="2"/>
      <c r="F1" s="5"/>
      <c r="G1" s="6"/>
    </row>
    <row r="2" spans="1:7" ht="30" customHeight="1" thickTop="1">
      <c r="A2" s="8"/>
      <c r="B2" s="9">
        <f>#REF!+1</f>
        <v>25</v>
      </c>
      <c r="C2" s="10" t="s">
        <v>0</v>
      </c>
      <c r="D2" s="11"/>
      <c r="E2" s="12"/>
      <c r="F2" s="13"/>
      <c r="G2" s="14"/>
    </row>
    <row r="3" spans="1:7" ht="21.75" thickBot="1">
      <c r="A3" s="8"/>
      <c r="B3" s="15"/>
      <c r="C3" s="16" t="str">
        <f>"Estimated value of deliverables : "&amp;IF(F58&gt;999,INT(F58/1000)&amp;"'","")&amp;RIGHT(INT(F58),3)&amp;" kCHF"</f>
        <v>Estimated value of deliverables : 20'500 kCHF</v>
      </c>
      <c r="D3" s="16"/>
      <c r="E3" s="16"/>
      <c r="F3" s="17"/>
      <c r="G3" s="14"/>
    </row>
    <row r="4" spans="1:7" ht="15" thickBot="1" thickTop="1">
      <c r="A4" s="8"/>
      <c r="B4" s="18"/>
      <c r="C4" s="19"/>
      <c r="D4" s="20"/>
      <c r="E4" s="21"/>
      <c r="F4" s="22"/>
      <c r="G4" s="14"/>
    </row>
    <row r="5" spans="1:7" ht="21">
      <c r="A5" s="8"/>
      <c r="B5" s="23"/>
      <c r="C5" s="24" t="s">
        <v>1</v>
      </c>
      <c r="D5" s="25"/>
      <c r="E5" s="25"/>
      <c r="F5" s="26"/>
      <c r="G5" s="14"/>
    </row>
    <row r="6" spans="1:7" ht="21.75" thickBot="1">
      <c r="A6" s="8"/>
      <c r="B6" s="27"/>
      <c r="C6" s="28" t="str">
        <f>LOOKUP("RU",'[1]Institutes'!$A$1:$A$181,'[1]Institutes'!$B$1:$B$181)</f>
        <v>RU1 RU2 RU3 RU4 RU5 RU6 RU7 JINR</v>
      </c>
      <c r="D6" s="29"/>
      <c r="E6" s="29"/>
      <c r="F6" s="30"/>
      <c r="G6" s="14"/>
    </row>
    <row r="7" spans="1:7" ht="13.5" thickBot="1">
      <c r="A7" s="8"/>
      <c r="B7" s="27"/>
      <c r="C7" s="31"/>
      <c r="D7" s="32"/>
      <c r="E7" s="32"/>
      <c r="F7" s="33"/>
      <c r="G7" s="14"/>
    </row>
    <row r="8" spans="1:7" s="41" customFormat="1" ht="18.75" thickBot="1">
      <c r="A8" s="34"/>
      <c r="B8" s="35" t="s">
        <v>2</v>
      </c>
      <c r="C8" s="36" t="s">
        <v>3</v>
      </c>
      <c r="D8" s="37" t="s">
        <v>4</v>
      </c>
      <c r="E8" s="38" t="s">
        <v>5</v>
      </c>
      <c r="F8" s="39" t="s">
        <v>6</v>
      </c>
      <c r="G8" s="40"/>
    </row>
    <row r="9" spans="1:7" ht="16.5" customHeight="1">
      <c r="A9" s="8"/>
      <c r="B9" s="42" t="str">
        <f>"1."</f>
        <v>1.</v>
      </c>
      <c r="C9" s="43" t="s">
        <v>7</v>
      </c>
      <c r="D9" s="44" t="str">
        <f>Text1&amp;Text2&amp;Text3&amp;"  (1.4 MCHF for Package A, plus 0.3 MCHF for item 1.3.12, cf. Annex 9.1)"</f>
        <v>Magnet  (1.4 MCHF for Package A, plus 0.3 MCHF for item 1.3.12, cf. Annex 9.1)</v>
      </c>
      <c r="E9" s="45">
        <f>Share</f>
        <v>1.394299774451507</v>
      </c>
      <c r="F9" s="46">
        <v>1700</v>
      </c>
      <c r="G9" s="14"/>
    </row>
    <row r="10" spans="1:7" ht="13.5">
      <c r="A10" s="8"/>
      <c r="B10" s="47" t="s">
        <v>8</v>
      </c>
      <c r="C10" s="48" t="s">
        <v>9</v>
      </c>
      <c r="D10" s="49" t="str">
        <f>Text1&amp;Text2&amp;Text3</f>
        <v>Tracker : MSGC Detector : Detectors (incl. Pre-series)</v>
      </c>
      <c r="E10" s="50">
        <f>Share</f>
        <v>5.857740585774058</v>
      </c>
      <c r="F10" s="51">
        <v>630</v>
      </c>
      <c r="G10" s="14"/>
    </row>
    <row r="11" spans="1:7" ht="13.5">
      <c r="A11" s="8"/>
      <c r="B11" s="52"/>
      <c r="C11" s="53"/>
      <c r="D11" s="54" t="s">
        <v>10</v>
      </c>
      <c r="E11" s="55"/>
      <c r="F11" s="56"/>
      <c r="G11" s="14"/>
    </row>
    <row r="12" spans="1:7" ht="13.5">
      <c r="A12" s="8"/>
      <c r="B12" s="47" t="s">
        <v>11</v>
      </c>
      <c r="C12" s="48" t="s">
        <v>9</v>
      </c>
      <c r="D12" s="49" t="str">
        <f>Text1&amp;Text2&amp;Text3</f>
        <v>Tracker : MSGC Detector : Electronics (incl. Engineering)</v>
      </c>
      <c r="E12" s="50">
        <f>Share</f>
        <v>1.6644993498049414</v>
      </c>
      <c r="F12" s="51">
        <v>320</v>
      </c>
      <c r="G12" s="14"/>
    </row>
    <row r="13" spans="1:7" ht="13.5">
      <c r="A13" s="8"/>
      <c r="B13" s="52"/>
      <c r="C13" s="53"/>
      <c r="D13" s="54" t="s">
        <v>12</v>
      </c>
      <c r="E13" s="55"/>
      <c r="F13" s="56"/>
      <c r="G13" s="14"/>
    </row>
    <row r="14" spans="1:7" ht="13.5">
      <c r="A14" s="8"/>
      <c r="B14" s="47" t="s">
        <v>13</v>
      </c>
      <c r="C14" s="48" t="s">
        <v>9</v>
      </c>
      <c r="D14" s="49" t="str">
        <f>Text1&amp;Text2&amp;Text3</f>
        <v>Tracker : MSGC Detector : Module Mechanics</v>
      </c>
      <c r="E14" s="50">
        <f>Share</f>
        <v>5.828220858895706</v>
      </c>
      <c r="F14" s="51">
        <v>95</v>
      </c>
      <c r="G14" s="14"/>
    </row>
    <row r="15" spans="1:7" ht="13.5">
      <c r="A15" s="8"/>
      <c r="B15" s="52"/>
      <c r="C15" s="53"/>
      <c r="D15" s="54" t="s">
        <v>14</v>
      </c>
      <c r="E15" s="55"/>
      <c r="F15" s="56"/>
      <c r="G15" s="14"/>
    </row>
    <row r="16" spans="1:7" ht="13.5">
      <c r="A16" s="8"/>
      <c r="B16" s="47" t="s">
        <v>15</v>
      </c>
      <c r="C16" s="48" t="s">
        <v>9</v>
      </c>
      <c r="D16" s="49" t="str">
        <f>Text1&amp;Text2&amp;Text3</f>
        <v>Tracker : MSGC Detector : Service Systems</v>
      </c>
      <c r="E16" s="50">
        <f>Share</f>
        <v>4.166666666666667</v>
      </c>
      <c r="F16" s="51">
        <v>5</v>
      </c>
      <c r="G16" s="14"/>
    </row>
    <row r="17" spans="1:7" ht="13.5">
      <c r="A17" s="8"/>
      <c r="B17" s="52"/>
      <c r="C17" s="53"/>
      <c r="D17" s="54" t="s">
        <v>16</v>
      </c>
      <c r="E17" s="55"/>
      <c r="F17" s="56"/>
      <c r="G17" s="14"/>
    </row>
    <row r="18" spans="1:8" ht="13.5">
      <c r="A18" s="8"/>
      <c r="B18" s="47" t="s">
        <v>17</v>
      </c>
      <c r="C18" s="57" t="s">
        <v>18</v>
      </c>
      <c r="D18" s="58" t="str">
        <f>Text1&amp;Text2&amp;Text3</f>
        <v>ECAL : Endcaps : Crystals</v>
      </c>
      <c r="E18" s="50">
        <f>Share</f>
        <v>0.649772579597141</v>
      </c>
      <c r="F18" s="51">
        <v>50</v>
      </c>
      <c r="G18" s="14"/>
      <c r="H18" s="59"/>
    </row>
    <row r="19" spans="1:7" ht="13.5">
      <c r="A19" s="8"/>
      <c r="B19" s="60"/>
      <c r="C19" s="61"/>
      <c r="D19" s="54" t="s">
        <v>19</v>
      </c>
      <c r="E19" s="62"/>
      <c r="F19" s="63"/>
      <c r="G19" s="14"/>
    </row>
    <row r="20" spans="1:7" ht="13.5">
      <c r="A20" s="8"/>
      <c r="B20" s="47" t="s">
        <v>20</v>
      </c>
      <c r="C20" s="57" t="s">
        <v>21</v>
      </c>
      <c r="D20" s="58" t="str">
        <f>Text1&amp;Text2&amp;Text3</f>
        <v>ECAL : Endcaps : Electronics</v>
      </c>
      <c r="E20" s="50">
        <f>Share</f>
        <v>13.020833333333334</v>
      </c>
      <c r="F20" s="51">
        <v>1000</v>
      </c>
      <c r="G20" s="14"/>
    </row>
    <row r="21" spans="1:7" ht="13.5">
      <c r="A21" s="8"/>
      <c r="B21" s="60"/>
      <c r="C21" s="61"/>
      <c r="D21" s="54" t="s">
        <v>22</v>
      </c>
      <c r="E21" s="62"/>
      <c r="F21" s="63"/>
      <c r="G21" s="14"/>
    </row>
    <row r="22" spans="1:7" ht="13.5">
      <c r="A22" s="8"/>
      <c r="B22" s="47" t="s">
        <v>23</v>
      </c>
      <c r="C22" s="57" t="s">
        <v>24</v>
      </c>
      <c r="D22" s="58" t="str">
        <f>Text1&amp;Text2&amp;Text3</f>
        <v>ECAL : Endcaps : Mechanics</v>
      </c>
      <c r="E22" s="50">
        <f>Share</f>
        <v>93.4640522875817</v>
      </c>
      <c r="F22" s="51">
        <v>1430</v>
      </c>
      <c r="G22" s="14"/>
    </row>
    <row r="23" spans="1:7" ht="13.5">
      <c r="A23" s="8"/>
      <c r="B23" s="60"/>
      <c r="C23" s="61"/>
      <c r="D23" s="54" t="s">
        <v>25</v>
      </c>
      <c r="E23" s="62"/>
      <c r="F23" s="63"/>
      <c r="G23" s="14"/>
    </row>
    <row r="24" spans="1:7" ht="13.5">
      <c r="A24" s="8"/>
      <c r="B24" s="47" t="s">
        <v>26</v>
      </c>
      <c r="C24" s="57" t="s">
        <v>24</v>
      </c>
      <c r="D24" s="58" t="str">
        <f>Text1&amp;Text2&amp;Text3</f>
        <v>ECAL : Endcaps : Assembly and Installation</v>
      </c>
      <c r="E24" s="50">
        <f>Share</f>
        <v>20.61855670103093</v>
      </c>
      <c r="F24" s="51">
        <v>200</v>
      </c>
      <c r="G24" s="14"/>
    </row>
    <row r="25" spans="1:7" ht="15" customHeight="1">
      <c r="A25" s="8"/>
      <c r="B25" s="60"/>
      <c r="C25" s="61"/>
      <c r="D25" s="54" t="s">
        <v>27</v>
      </c>
      <c r="E25" s="62"/>
      <c r="F25" s="63"/>
      <c r="G25" s="14"/>
    </row>
    <row r="26" spans="1:7" ht="13.5">
      <c r="A26" s="8"/>
      <c r="B26" s="47" t="s">
        <v>28</v>
      </c>
      <c r="C26" s="57" t="s">
        <v>29</v>
      </c>
      <c r="D26" s="58" t="str">
        <f>Text1&amp;Text2&amp;Text3</f>
        <v>ECAL : Endcaps : Monitoring</v>
      </c>
      <c r="E26" s="50">
        <f>Share</f>
        <v>4</v>
      </c>
      <c r="F26" s="51">
        <v>20</v>
      </c>
      <c r="G26" s="14"/>
    </row>
    <row r="27" spans="1:7" ht="13.5">
      <c r="A27" s="8"/>
      <c r="B27" s="60"/>
      <c r="C27" s="61"/>
      <c r="D27" s="54" t="s">
        <v>30</v>
      </c>
      <c r="E27" s="62"/>
      <c r="F27" s="63"/>
      <c r="G27" s="14"/>
    </row>
    <row r="28" spans="1:7" ht="13.5">
      <c r="A28" s="8"/>
      <c r="B28" s="47" t="s">
        <v>31</v>
      </c>
      <c r="C28" s="57" t="s">
        <v>32</v>
      </c>
      <c r="D28" s="58" t="str">
        <f>Text1&amp;Text2&amp;Text3</f>
        <v>ECAL : Endcaps : Preshower</v>
      </c>
      <c r="E28" s="50">
        <f>Share</f>
        <v>13.88888888888889</v>
      </c>
      <c r="F28" s="51">
        <v>750</v>
      </c>
      <c r="G28" s="14"/>
    </row>
    <row r="29" spans="1:7" ht="13.5">
      <c r="A29" s="8"/>
      <c r="B29" s="60"/>
      <c r="C29" s="61"/>
      <c r="D29" s="54" t="s">
        <v>33</v>
      </c>
      <c r="E29" s="62"/>
      <c r="F29" s="63"/>
      <c r="G29" s="14"/>
    </row>
    <row r="30" spans="1:7" ht="13.5">
      <c r="A30" s="8"/>
      <c r="B30" s="47" t="s">
        <v>34</v>
      </c>
      <c r="C30" s="48" t="s">
        <v>32</v>
      </c>
      <c r="D30" s="58" t="str">
        <f>Text1&amp;Text2&amp;Text3</f>
        <v>HCAL : Endcap : Mechanics</v>
      </c>
      <c r="E30" s="50">
        <f>Share</f>
        <v>48.46292947558771</v>
      </c>
      <c r="F30" s="51">
        <v>4020</v>
      </c>
      <c r="G30" s="14"/>
    </row>
    <row r="31" spans="1:7" ht="13.5">
      <c r="A31" s="8"/>
      <c r="B31" s="52"/>
      <c r="C31" s="53"/>
      <c r="D31" s="54" t="s">
        <v>35</v>
      </c>
      <c r="E31" s="55"/>
      <c r="F31" s="56"/>
      <c r="G31" s="14"/>
    </row>
    <row r="32" spans="1:7" ht="13.5">
      <c r="A32" s="8"/>
      <c r="B32" s="47" t="s">
        <v>36</v>
      </c>
      <c r="C32" s="48" t="s">
        <v>24</v>
      </c>
      <c r="D32" s="58" t="str">
        <f>Text1&amp;Text2&amp;Text3</f>
        <v>HCAL : Endcap : Optics</v>
      </c>
      <c r="E32" s="50">
        <f>Share</f>
        <v>32</v>
      </c>
      <c r="F32" s="51">
        <v>280</v>
      </c>
      <c r="G32" s="14"/>
    </row>
    <row r="33" spans="1:7" ht="30" customHeight="1">
      <c r="A33" s="8"/>
      <c r="B33" s="52"/>
      <c r="C33" s="53"/>
      <c r="D33" s="54" t="s">
        <v>37</v>
      </c>
      <c r="E33" s="55"/>
      <c r="F33" s="56"/>
      <c r="G33" s="14"/>
    </row>
    <row r="34" spans="1:7" ht="13.5">
      <c r="A34" s="8"/>
      <c r="B34" s="47" t="s">
        <v>38</v>
      </c>
      <c r="C34" s="48" t="s">
        <v>24</v>
      </c>
      <c r="D34" s="58" t="str">
        <f>Text1&amp;Text2&amp;Text3</f>
        <v>HCAL : Endcap : Pre-production Prototypes</v>
      </c>
      <c r="E34" s="50">
        <f>Share</f>
        <v>37.38317757009346</v>
      </c>
      <c r="F34" s="51">
        <v>200</v>
      </c>
      <c r="G34" s="14"/>
    </row>
    <row r="35" spans="1:7" ht="13.5">
      <c r="A35" s="8"/>
      <c r="B35" s="52"/>
      <c r="C35" s="53"/>
      <c r="D35" s="54" t="s">
        <v>39</v>
      </c>
      <c r="E35" s="55"/>
      <c r="F35" s="56"/>
      <c r="G35" s="14"/>
    </row>
    <row r="36" spans="1:7" ht="13.5">
      <c r="A36" s="8"/>
      <c r="B36" s="47" t="s">
        <v>40</v>
      </c>
      <c r="C36" s="48" t="s">
        <v>41</v>
      </c>
      <c r="D36" s="58" t="str">
        <f>Text1&amp;Text2&amp;Text3</f>
        <v>HCAL : Forward : Mechanics</v>
      </c>
      <c r="E36" s="50">
        <f>Share</f>
        <v>100</v>
      </c>
      <c r="F36" s="51">
        <v>1675</v>
      </c>
      <c r="G36" s="14"/>
    </row>
    <row r="37" spans="1:7" ht="13.5">
      <c r="A37" s="8"/>
      <c r="B37" s="52"/>
      <c r="C37" s="53"/>
      <c r="D37" s="54" t="s">
        <v>42</v>
      </c>
      <c r="E37" s="55"/>
      <c r="F37" s="56"/>
      <c r="G37" s="14"/>
    </row>
    <row r="38" spans="1:7" ht="13.5">
      <c r="A38" s="8"/>
      <c r="B38" s="47" t="s">
        <v>43</v>
      </c>
      <c r="C38" s="48" t="s">
        <v>41</v>
      </c>
      <c r="D38" s="58" t="str">
        <f>Text1&amp;Text2&amp;Text3</f>
        <v>HCAL : Forward : Optics</v>
      </c>
      <c r="E38" s="50">
        <f>Share</f>
        <v>3.104212860310421</v>
      </c>
      <c r="F38" s="51">
        <v>70</v>
      </c>
      <c r="G38" s="14"/>
    </row>
    <row r="39" spans="1:7" ht="13.5">
      <c r="A39" s="8"/>
      <c r="B39" s="60"/>
      <c r="C39" s="61"/>
      <c r="D39" s="54" t="s">
        <v>44</v>
      </c>
      <c r="E39" s="62"/>
      <c r="F39" s="63"/>
      <c r="G39" s="14"/>
    </row>
    <row r="40" spans="1:7" ht="13.5">
      <c r="A40" s="8"/>
      <c r="B40" s="47" t="s">
        <v>45</v>
      </c>
      <c r="C40" s="48" t="s">
        <v>41</v>
      </c>
      <c r="D40" s="58" t="str">
        <f>Text1&amp;Text2&amp;Text3</f>
        <v>HCAL : Forward : Calibration Systems</v>
      </c>
      <c r="E40" s="50">
        <f>Share</f>
        <v>25.714285714285715</v>
      </c>
      <c r="F40" s="51">
        <v>90</v>
      </c>
      <c r="G40" s="14"/>
    </row>
    <row r="41" spans="1:7" ht="15" customHeight="1">
      <c r="A41" s="8"/>
      <c r="B41" s="60"/>
      <c r="C41" s="61"/>
      <c r="D41" s="54" t="s">
        <v>46</v>
      </c>
      <c r="E41" s="62"/>
      <c r="F41" s="63"/>
      <c r="G41" s="14"/>
    </row>
    <row r="42" spans="1:7" ht="13.5">
      <c r="A42" s="8"/>
      <c r="B42" s="47" t="s">
        <v>47</v>
      </c>
      <c r="C42" s="48" t="s">
        <v>41</v>
      </c>
      <c r="D42" s="58" t="str">
        <f>Text1&amp;Text2&amp;Text3</f>
        <v>HCAL : Forward : Pre-production Prototypes</v>
      </c>
      <c r="E42" s="50">
        <f>Share</f>
        <v>55.932203389830505</v>
      </c>
      <c r="F42" s="51">
        <v>165</v>
      </c>
      <c r="G42" s="14"/>
    </row>
    <row r="43" spans="1:7" ht="13.5">
      <c r="A43" s="8"/>
      <c r="B43" s="60"/>
      <c r="C43" s="61"/>
      <c r="D43" s="54" t="s">
        <v>48</v>
      </c>
      <c r="E43" s="62"/>
      <c r="F43" s="63"/>
      <c r="G43" s="14"/>
    </row>
    <row r="44" spans="1:7" ht="13.5">
      <c r="A44" s="8"/>
      <c r="B44" s="47" t="s">
        <v>49</v>
      </c>
      <c r="C44" s="57" t="s">
        <v>32</v>
      </c>
      <c r="D44" s="58" t="str">
        <f>Text1&amp;Text2&amp;Text3</f>
        <v>Muon Detector : Forward ME 1/1 : Detectors and Components</v>
      </c>
      <c r="E44" s="50">
        <f>Share</f>
        <v>99.43342776203966</v>
      </c>
      <c r="F44" s="51">
        <v>1755</v>
      </c>
      <c r="G44" s="14"/>
    </row>
    <row r="45" spans="1:7" ht="13.5">
      <c r="A45" s="8"/>
      <c r="B45" s="60"/>
      <c r="C45" s="61"/>
      <c r="D45" s="54" t="s">
        <v>42</v>
      </c>
      <c r="E45" s="62"/>
      <c r="F45" s="63"/>
      <c r="G45" s="14"/>
    </row>
    <row r="46" spans="1:7" ht="13.5">
      <c r="A46" s="8"/>
      <c r="B46" s="47" t="s">
        <v>50</v>
      </c>
      <c r="C46" s="57" t="s">
        <v>32</v>
      </c>
      <c r="D46" s="58" t="str">
        <f>Text1&amp;Text2&amp;Text3</f>
        <v>Muon Detector : Forward ME 1/1 : Electronics</v>
      </c>
      <c r="E46" s="50">
        <f>Share</f>
        <v>48.89867841409691</v>
      </c>
      <c r="F46" s="51">
        <v>1110</v>
      </c>
      <c r="G46" s="14"/>
    </row>
    <row r="47" spans="1:7" ht="30" customHeight="1">
      <c r="A47" s="8"/>
      <c r="B47" s="60"/>
      <c r="C47" s="61"/>
      <c r="D47" s="54" t="s">
        <v>51</v>
      </c>
      <c r="E47" s="62"/>
      <c r="F47" s="63"/>
      <c r="G47" s="14"/>
    </row>
    <row r="48" spans="1:7" ht="13.5">
      <c r="A48" s="8"/>
      <c r="B48" s="47" t="s">
        <v>52</v>
      </c>
      <c r="C48" s="57" t="s">
        <v>32</v>
      </c>
      <c r="D48" s="58" t="str">
        <f>Text1&amp;Text2&amp;Text3</f>
        <v>Muon Detector : Forward ME 1/1 : Mechanical Structure, Supports</v>
      </c>
      <c r="E48" s="50">
        <f>Share</f>
        <v>52.38095238095238</v>
      </c>
      <c r="F48" s="51">
        <v>110</v>
      </c>
      <c r="G48" s="14"/>
    </row>
    <row r="49" spans="1:7" ht="13.5">
      <c r="A49" s="8"/>
      <c r="B49" s="60"/>
      <c r="C49" s="61"/>
      <c r="D49" s="54" t="s">
        <v>53</v>
      </c>
      <c r="E49" s="62"/>
      <c r="F49" s="63"/>
      <c r="G49" s="14"/>
    </row>
    <row r="50" spans="1:7" ht="13.5">
      <c r="A50" s="8"/>
      <c r="B50" s="47" t="s">
        <v>54</v>
      </c>
      <c r="C50" s="57" t="s">
        <v>32</v>
      </c>
      <c r="D50" s="58" t="str">
        <f>Text1&amp;Text2&amp;Text3</f>
        <v>Muon Detector : Forward ME 1/1 : Assembly and Installation</v>
      </c>
      <c r="E50" s="50">
        <f>Share</f>
        <v>83.33333333333333</v>
      </c>
      <c r="F50" s="51">
        <v>275</v>
      </c>
      <c r="G50" s="14"/>
    </row>
    <row r="51" spans="1:7" ht="15" customHeight="1">
      <c r="A51" s="8"/>
      <c r="B51" s="60"/>
      <c r="C51" s="61"/>
      <c r="D51" s="54" t="s">
        <v>55</v>
      </c>
      <c r="E51" s="62"/>
      <c r="F51" s="63"/>
      <c r="G51" s="14"/>
    </row>
    <row r="52" spans="1:7" ht="13.5">
      <c r="A52" s="8"/>
      <c r="B52" s="47" t="s">
        <v>56</v>
      </c>
      <c r="C52" s="57" t="s">
        <v>32</v>
      </c>
      <c r="D52" s="58" t="str">
        <f>Text1&amp;Text2&amp;Text3</f>
        <v>Muon Detector : Forward ME 1/1 : Service Systems</v>
      </c>
      <c r="E52" s="50">
        <f>Share</f>
        <v>50</v>
      </c>
      <c r="F52" s="51">
        <v>50</v>
      </c>
      <c r="G52" s="14"/>
    </row>
    <row r="53" spans="1:7" ht="13.5">
      <c r="A53" s="8"/>
      <c r="B53" s="60"/>
      <c r="C53" s="61"/>
      <c r="D53" s="54" t="s">
        <v>57</v>
      </c>
      <c r="E53" s="62"/>
      <c r="F53" s="63"/>
      <c r="G53" s="14"/>
    </row>
    <row r="54" spans="1:7" ht="13.5">
      <c r="A54" s="8"/>
      <c r="B54" s="47" t="s">
        <v>58</v>
      </c>
      <c r="C54" s="57" t="s">
        <v>59</v>
      </c>
      <c r="D54" s="58" t="str">
        <f>Text1&amp;Text2&amp;Text3</f>
        <v>Muon Detector : Endcap CSC : Detectors and Components</v>
      </c>
      <c r="E54" s="50">
        <f>Share</f>
        <v>9.254974548819991</v>
      </c>
      <c r="F54" s="51">
        <v>1000</v>
      </c>
      <c r="G54" s="14"/>
    </row>
    <row r="55" spans="1:7" ht="45" customHeight="1">
      <c r="A55" s="8"/>
      <c r="B55" s="60"/>
      <c r="C55" s="61"/>
      <c r="D55" s="54" t="s">
        <v>60</v>
      </c>
      <c r="E55" s="62"/>
      <c r="F55" s="63"/>
      <c r="G55" s="14"/>
    </row>
    <row r="56" spans="1:7" s="71" customFormat="1" ht="15.75">
      <c r="A56" s="64"/>
      <c r="B56" s="65" t="str">
        <f>"8."</f>
        <v>8.</v>
      </c>
      <c r="C56" s="66" t="s">
        <v>7</v>
      </c>
      <c r="D56" s="67" t="str">
        <f>Text1&amp;Text2&amp;Text3</f>
        <v>Infrastructure</v>
      </c>
      <c r="E56" s="68">
        <f>Share</f>
        <v>12.853470437017995</v>
      </c>
      <c r="F56" s="69">
        <v>3500</v>
      </c>
      <c r="G56" s="70"/>
    </row>
    <row r="57" spans="1:7" s="79" customFormat="1" ht="15" thickBot="1">
      <c r="A57" s="72"/>
      <c r="B57" s="73"/>
      <c r="C57" s="74"/>
      <c r="D57" s="75" t="s">
        <v>61</v>
      </c>
      <c r="E57" s="76"/>
      <c r="F57" s="77"/>
      <c r="G57" s="78"/>
    </row>
    <row r="58" spans="1:7" s="41" customFormat="1" ht="18.75" thickBot="1">
      <c r="A58" s="34"/>
      <c r="B58" s="80"/>
      <c r="C58" s="81"/>
      <c r="D58" s="82" t="s">
        <v>62</v>
      </c>
      <c r="E58" s="38">
        <f>100*F58/'[1]Costbook'!$C$253</f>
        <v>4.5316235480843945</v>
      </c>
      <c r="F58" s="39">
        <f>SUM(F9:F57)</f>
        <v>20500</v>
      </c>
      <c r="G58" s="40"/>
    </row>
    <row r="59" spans="1:7" ht="13.5" thickBot="1">
      <c r="A59" s="83"/>
      <c r="B59" s="84"/>
      <c r="C59" s="85"/>
      <c r="D59" s="86"/>
      <c r="E59" s="87"/>
      <c r="F59" s="88"/>
      <c r="G59" s="89"/>
    </row>
    <row r="60" spans="1:7" ht="13.5" thickTop="1">
      <c r="A60" s="90"/>
      <c r="B60" s="18"/>
      <c r="C60" s="19"/>
      <c r="D60" s="90"/>
      <c r="E60" s="91"/>
      <c r="F60" s="22"/>
      <c r="G60" s="9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46"/>
  <sheetViews>
    <sheetView tabSelected="1" workbookViewId="0" topLeftCell="A1">
      <selection activeCell="D9" sqref="D9"/>
    </sheetView>
  </sheetViews>
  <sheetFormatPr defaultColWidth="11.00390625" defaultRowHeight="12"/>
  <cols>
    <col min="1" max="1" width="4.375" style="33" customWidth="1"/>
    <col min="2" max="2" width="11.375" style="92" customWidth="1"/>
    <col min="3" max="3" width="24.125" style="93" customWidth="1"/>
    <col min="4" max="4" width="82.50390625" style="33" customWidth="1"/>
    <col min="5" max="5" width="10.625" style="94" hidden="1" customWidth="1"/>
    <col min="6" max="6" width="12.50390625" style="95" customWidth="1"/>
    <col min="7" max="7" width="4.375" style="33" customWidth="1"/>
    <col min="8" max="16384" width="12.50390625" style="7" customWidth="1"/>
  </cols>
  <sheetData>
    <row r="1" ht="13.5" thickBot="1"/>
    <row r="2" spans="1:8" ht="30" customHeight="1" thickTop="1">
      <c r="A2" s="8"/>
      <c r="B2" s="9">
        <f>#REF!+1</f>
        <v>33</v>
      </c>
      <c r="C2" s="10" t="s">
        <v>63</v>
      </c>
      <c r="D2" s="11"/>
      <c r="E2" s="12"/>
      <c r="F2" s="13"/>
      <c r="G2" s="90"/>
      <c r="H2" s="104"/>
    </row>
    <row r="3" spans="1:8" ht="21.75" thickBot="1">
      <c r="A3" s="8"/>
      <c r="B3" s="15"/>
      <c r="C3" s="16" t="str">
        <f>"Estimated value of deliverables : "&amp;IF(F27&gt;999,INT(F27/1000)&amp;"'","")&amp;RIGHT(INT(F27),3)&amp;" kCHF"</f>
        <v>Estimated value of deliverables : 9'100 kCHF</v>
      </c>
      <c r="D3" s="16"/>
      <c r="E3" s="16"/>
      <c r="F3" s="17"/>
      <c r="G3" s="90"/>
      <c r="H3" s="104"/>
    </row>
    <row r="4" spans="1:8" ht="15" thickBot="1" thickTop="1">
      <c r="A4" s="8"/>
      <c r="B4" s="18"/>
      <c r="C4" s="19"/>
      <c r="D4" s="20"/>
      <c r="E4" s="21"/>
      <c r="F4" s="22"/>
      <c r="G4" s="90"/>
      <c r="H4" s="104"/>
    </row>
    <row r="5" spans="1:8" ht="21">
      <c r="A5" s="8"/>
      <c r="B5" s="23"/>
      <c r="C5" s="24" t="s">
        <v>1</v>
      </c>
      <c r="D5" s="25"/>
      <c r="E5" s="25"/>
      <c r="F5" s="26"/>
      <c r="G5" s="90"/>
      <c r="H5" s="104"/>
    </row>
    <row r="6" spans="1:8" ht="21.75" thickBot="1">
      <c r="A6" s="8"/>
      <c r="B6" s="27"/>
      <c r="C6" s="28" t="str">
        <f>LOOKUP("UK",'[2]Institutes'!$A$1:$A$181,'[2]Institutes'!$B$1:$B$181)</f>
        <v>UK1 UK2 UK3 UK4</v>
      </c>
      <c r="D6" s="29"/>
      <c r="E6" s="29"/>
      <c r="F6" s="30"/>
      <c r="G6" s="90"/>
      <c r="H6" s="104"/>
    </row>
    <row r="7" spans="1:8" ht="13.5" thickBot="1">
      <c r="A7" s="8"/>
      <c r="B7" s="27"/>
      <c r="C7" s="31"/>
      <c r="D7" s="32"/>
      <c r="E7" s="32"/>
      <c r="F7" s="33"/>
      <c r="G7" s="90"/>
      <c r="H7" s="104"/>
    </row>
    <row r="8" spans="1:8" s="41" customFormat="1" ht="18.75" thickBot="1">
      <c r="A8" s="34"/>
      <c r="B8" s="35" t="s">
        <v>2</v>
      </c>
      <c r="C8" s="36" t="s">
        <v>3</v>
      </c>
      <c r="D8" s="37" t="s">
        <v>4</v>
      </c>
      <c r="E8" s="38" t="s">
        <v>5</v>
      </c>
      <c r="F8" s="39" t="s">
        <v>6</v>
      </c>
      <c r="G8" s="105"/>
      <c r="H8" s="106"/>
    </row>
    <row r="9" spans="1:8" ht="16.5" customHeight="1">
      <c r="A9" s="8"/>
      <c r="B9" s="42" t="str">
        <f>"1."</f>
        <v>1.</v>
      </c>
      <c r="C9" s="43" t="s">
        <v>64</v>
      </c>
      <c r="D9" s="96" t="str">
        <f>Text1&amp;Text2&amp;Text3</f>
        <v>Magnet</v>
      </c>
      <c r="E9" s="45">
        <f>Share</f>
        <v>2.1734672954685257</v>
      </c>
      <c r="F9" s="46">
        <v>2650</v>
      </c>
      <c r="G9" s="90"/>
      <c r="H9" s="104"/>
    </row>
    <row r="10" spans="1:8" ht="13.5">
      <c r="A10" s="8"/>
      <c r="B10" s="47" t="s">
        <v>65</v>
      </c>
      <c r="C10" s="48" t="s">
        <v>66</v>
      </c>
      <c r="D10" s="97" t="str">
        <f>Text1&amp;Text2&amp;Text3</f>
        <v>Tracker : Silicon Detector : Electronics (incl. Engineering)</v>
      </c>
      <c r="E10" s="50">
        <f>Share</f>
        <v>11.727912431587178</v>
      </c>
      <c r="F10" s="51">
        <v>1500</v>
      </c>
      <c r="G10" s="90"/>
      <c r="H10" s="104"/>
    </row>
    <row r="11" spans="1:8" ht="27.75" customHeight="1">
      <c r="A11" s="8"/>
      <c r="B11" s="52"/>
      <c r="C11" s="98"/>
      <c r="D11" s="54" t="s">
        <v>67</v>
      </c>
      <c r="E11" s="55"/>
      <c r="F11" s="56"/>
      <c r="G11" s="90"/>
      <c r="H11" s="104"/>
    </row>
    <row r="12" spans="1:8" ht="13.5">
      <c r="A12" s="8"/>
      <c r="B12" s="47" t="s">
        <v>11</v>
      </c>
      <c r="C12" s="48" t="s">
        <v>66</v>
      </c>
      <c r="D12" s="97" t="str">
        <f>Text1&amp;Text2&amp;Text3</f>
        <v>Tracker : MSGC Detector : Electronics (incl. Engineering)</v>
      </c>
      <c r="E12" s="50">
        <f>Share</f>
        <v>6.24187256176853</v>
      </c>
      <c r="F12" s="51">
        <v>1200</v>
      </c>
      <c r="G12" s="90"/>
      <c r="H12" s="104"/>
    </row>
    <row r="13" spans="1:8" ht="27.75" customHeight="1">
      <c r="A13" s="8"/>
      <c r="B13" s="52"/>
      <c r="C13" s="98"/>
      <c r="D13" s="54" t="s">
        <v>67</v>
      </c>
      <c r="E13" s="55"/>
      <c r="F13" s="56"/>
      <c r="G13" s="90"/>
      <c r="H13" s="104"/>
    </row>
    <row r="14" spans="1:8" ht="13.5">
      <c r="A14" s="8"/>
      <c r="B14" s="47" t="s">
        <v>17</v>
      </c>
      <c r="C14" s="48" t="s">
        <v>68</v>
      </c>
      <c r="D14" s="97" t="str">
        <f>Text1&amp;Text2&amp;Text3</f>
        <v>ECAL : Endcaps : Crystals</v>
      </c>
      <c r="E14" s="50">
        <f>Share</f>
        <v>5.198180636777128</v>
      </c>
      <c r="F14" s="51">
        <v>400</v>
      </c>
      <c r="G14" s="90"/>
      <c r="H14" s="104"/>
    </row>
    <row r="15" spans="1:8" ht="30" customHeight="1">
      <c r="A15" s="8"/>
      <c r="B15" s="52"/>
      <c r="C15" s="98"/>
      <c r="D15" s="54" t="s">
        <v>69</v>
      </c>
      <c r="E15" s="55"/>
      <c r="F15" s="56"/>
      <c r="G15" s="90"/>
      <c r="H15" s="104"/>
    </row>
    <row r="16" spans="1:8" ht="13.5">
      <c r="A16" s="8"/>
      <c r="B16" s="47" t="s">
        <v>20</v>
      </c>
      <c r="C16" s="48" t="s">
        <v>68</v>
      </c>
      <c r="D16" s="97" t="str">
        <f>Text1&amp;Text2&amp;Text3</f>
        <v>ECAL : Endcaps : Electronics</v>
      </c>
      <c r="E16" s="50">
        <f>Share</f>
        <v>12.369791666666666</v>
      </c>
      <c r="F16" s="51">
        <v>950</v>
      </c>
      <c r="G16" s="90"/>
      <c r="H16" s="104"/>
    </row>
    <row r="17" spans="1:8" ht="30" customHeight="1">
      <c r="A17" s="8"/>
      <c r="B17" s="52"/>
      <c r="C17" s="98"/>
      <c r="D17" s="54" t="s">
        <v>70</v>
      </c>
      <c r="E17" s="55"/>
      <c r="F17" s="56"/>
      <c r="G17" s="90"/>
      <c r="H17" s="104"/>
    </row>
    <row r="18" spans="1:8" ht="13.5">
      <c r="A18" s="8"/>
      <c r="B18" s="47" t="s">
        <v>23</v>
      </c>
      <c r="C18" s="48" t="s">
        <v>68</v>
      </c>
      <c r="D18" s="97" t="str">
        <f>Text1&amp;Text2&amp;Text3</f>
        <v>ECAL : Endcaps : Mechanics</v>
      </c>
      <c r="E18" s="50">
        <f>Share</f>
        <v>52.287581699346404</v>
      </c>
      <c r="F18" s="51">
        <v>800</v>
      </c>
      <c r="G18" s="90"/>
      <c r="H18" s="104"/>
    </row>
    <row r="19" spans="1:8" ht="13.5">
      <c r="A19" s="8"/>
      <c r="B19" s="52"/>
      <c r="C19" s="98"/>
      <c r="D19" s="54" t="s">
        <v>71</v>
      </c>
      <c r="E19" s="55"/>
      <c r="F19" s="56"/>
      <c r="G19" s="90"/>
      <c r="H19" s="104"/>
    </row>
    <row r="20" spans="1:8" ht="13.5">
      <c r="A20" s="8"/>
      <c r="B20" s="47" t="s">
        <v>26</v>
      </c>
      <c r="C20" s="48" t="s">
        <v>68</v>
      </c>
      <c r="D20" s="97" t="str">
        <f>Text1&amp;Text2&amp;Text3</f>
        <v>ECAL : Endcaps : Assembly and Installation</v>
      </c>
      <c r="E20" s="50">
        <f>Share</f>
        <v>56.70103092783505</v>
      </c>
      <c r="F20" s="51">
        <v>550</v>
      </c>
      <c r="G20" s="90"/>
      <c r="H20" s="104"/>
    </row>
    <row r="21" spans="1:8" ht="13.5">
      <c r="A21" s="8"/>
      <c r="B21" s="52"/>
      <c r="C21" s="98"/>
      <c r="D21" s="54" t="s">
        <v>72</v>
      </c>
      <c r="E21" s="55"/>
      <c r="F21" s="56"/>
      <c r="G21" s="90"/>
      <c r="H21" s="104"/>
    </row>
    <row r="22" spans="1:8" ht="13.5">
      <c r="A22" s="8"/>
      <c r="B22" s="47" t="s">
        <v>73</v>
      </c>
      <c r="C22" s="48" t="s">
        <v>74</v>
      </c>
      <c r="D22" s="97" t="str">
        <f>Text1&amp;Text2&amp;Text3</f>
        <v>Trigger/DAQ : Trigger : Calorimeter Trigger</v>
      </c>
      <c r="E22" s="50">
        <f>Share</f>
        <v>7.655502392344498</v>
      </c>
      <c r="F22" s="51">
        <v>400</v>
      </c>
      <c r="G22" s="90"/>
      <c r="H22" s="104"/>
    </row>
    <row r="23" spans="1:8" ht="30" customHeight="1">
      <c r="A23" s="8"/>
      <c r="B23" s="52"/>
      <c r="C23" s="98"/>
      <c r="D23" s="54" t="s">
        <v>75</v>
      </c>
      <c r="E23" s="55"/>
      <c r="F23" s="56"/>
      <c r="G23" s="90"/>
      <c r="H23" s="104"/>
    </row>
    <row r="24" spans="1:8" ht="13.5">
      <c r="A24" s="8"/>
      <c r="B24" s="47" t="s">
        <v>76</v>
      </c>
      <c r="C24" s="48" t="s">
        <v>77</v>
      </c>
      <c r="D24" s="97" t="str">
        <f>Text1&amp;Text2&amp;Text3</f>
        <v>Trigger/DAQ : Data Acquisition : Read-out Unit</v>
      </c>
      <c r="E24" s="50">
        <f>Share</f>
        <v>8.093525179856115</v>
      </c>
      <c r="F24" s="51">
        <v>450</v>
      </c>
      <c r="G24" s="90"/>
      <c r="H24" s="104"/>
    </row>
    <row r="25" spans="1:8" ht="13.5">
      <c r="A25" s="8"/>
      <c r="B25" s="52"/>
      <c r="C25" s="98"/>
      <c r="D25" s="54" t="s">
        <v>78</v>
      </c>
      <c r="E25" s="55"/>
      <c r="F25" s="56"/>
      <c r="G25" s="90"/>
      <c r="H25" s="104"/>
    </row>
    <row r="26" spans="1:8" ht="16.5" customHeight="1" thickBot="1">
      <c r="A26" s="8"/>
      <c r="B26" s="99" t="str">
        <f>"7."</f>
        <v>7.</v>
      </c>
      <c r="C26" s="100" t="s">
        <v>64</v>
      </c>
      <c r="D26" s="101" t="str">
        <f>Text1&amp;Text2&amp;Text3</f>
        <v>Offline Computing</v>
      </c>
      <c r="E26" s="102">
        <f>Share</f>
        <v>5.555555555555555</v>
      </c>
      <c r="F26" s="103">
        <v>200</v>
      </c>
      <c r="G26" s="90"/>
      <c r="H26" s="104"/>
    </row>
    <row r="27" spans="1:8" s="41" customFormat="1" ht="18.75" thickBot="1">
      <c r="A27" s="34"/>
      <c r="B27" s="80"/>
      <c r="C27" s="81"/>
      <c r="D27" s="82" t="s">
        <v>62</v>
      </c>
      <c r="E27" s="38">
        <f>100*F27/'[2]Costbook'!$C$253</f>
        <v>2.0115987457350237</v>
      </c>
      <c r="F27" s="39">
        <f>SUM(F9:F26)</f>
        <v>9100</v>
      </c>
      <c r="G27" s="105"/>
      <c r="H27" s="106"/>
    </row>
    <row r="28" spans="1:8" ht="12.75">
      <c r="A28" s="8"/>
      <c r="B28" s="18"/>
      <c r="C28" s="19"/>
      <c r="D28" s="90"/>
      <c r="E28" s="91"/>
      <c r="F28" s="22"/>
      <c r="G28" s="90"/>
      <c r="H28" s="104"/>
    </row>
    <row r="29" spans="1:7" s="104" customFormat="1" ht="12.75">
      <c r="A29" s="90"/>
      <c r="B29" s="18"/>
      <c r="C29" s="19"/>
      <c r="D29" s="90"/>
      <c r="E29" s="91"/>
      <c r="F29" s="22"/>
      <c r="G29" s="90"/>
    </row>
    <row r="30" spans="1:7" s="104" customFormat="1" ht="12.75">
      <c r="A30" s="90"/>
      <c r="B30" s="18"/>
      <c r="C30" s="19"/>
      <c r="D30" s="90"/>
      <c r="E30" s="91"/>
      <c r="F30" s="22"/>
      <c r="G30" s="90"/>
    </row>
    <row r="31" spans="1:7" s="104" customFormat="1" ht="12.75">
      <c r="A31" s="90"/>
      <c r="B31" s="18"/>
      <c r="C31" s="19"/>
      <c r="D31" s="90"/>
      <c r="E31" s="91"/>
      <c r="F31" s="22"/>
      <c r="G31" s="90"/>
    </row>
    <row r="32" spans="1:7" s="104" customFormat="1" ht="12.75">
      <c r="A32" s="90"/>
      <c r="B32" s="18"/>
      <c r="C32" s="19"/>
      <c r="D32" s="90"/>
      <c r="E32" s="91"/>
      <c r="F32" s="22"/>
      <c r="G32" s="90"/>
    </row>
    <row r="33" spans="1:7" s="104" customFormat="1" ht="12.75">
      <c r="A33" s="90"/>
      <c r="B33" s="18"/>
      <c r="C33" s="19"/>
      <c r="D33" s="90"/>
      <c r="E33" s="91"/>
      <c r="F33" s="22"/>
      <c r="G33" s="90"/>
    </row>
    <row r="34" spans="1:7" s="104" customFormat="1" ht="12.75">
      <c r="A34" s="90"/>
      <c r="B34" s="18"/>
      <c r="C34" s="19"/>
      <c r="D34" s="90"/>
      <c r="E34" s="91"/>
      <c r="F34" s="22"/>
      <c r="G34" s="90"/>
    </row>
    <row r="35" spans="1:7" s="104" customFormat="1" ht="12.75">
      <c r="A35" s="90"/>
      <c r="B35" s="18"/>
      <c r="C35" s="19"/>
      <c r="D35" s="90"/>
      <c r="E35" s="91"/>
      <c r="F35" s="22"/>
      <c r="G35" s="90"/>
    </row>
    <row r="36" spans="1:7" s="104" customFormat="1" ht="12.75">
      <c r="A36" s="90"/>
      <c r="B36" s="18"/>
      <c r="C36" s="19"/>
      <c r="D36" s="90"/>
      <c r="E36" s="91"/>
      <c r="F36" s="22"/>
      <c r="G36" s="90"/>
    </row>
    <row r="37" spans="1:7" s="104" customFormat="1" ht="12.75">
      <c r="A37" s="90"/>
      <c r="B37" s="18"/>
      <c r="C37" s="19"/>
      <c r="D37" s="90"/>
      <c r="E37" s="91"/>
      <c r="F37" s="22"/>
      <c r="G37" s="90"/>
    </row>
    <row r="38" spans="1:7" s="104" customFormat="1" ht="12.75">
      <c r="A38" s="90"/>
      <c r="B38" s="18"/>
      <c r="C38" s="19"/>
      <c r="D38" s="90"/>
      <c r="E38" s="91"/>
      <c r="F38" s="22"/>
      <c r="G38" s="90"/>
    </row>
    <row r="39" spans="1:7" s="104" customFormat="1" ht="12.75">
      <c r="A39" s="90"/>
      <c r="B39" s="18"/>
      <c r="C39" s="19"/>
      <c r="D39" s="90"/>
      <c r="E39" s="91"/>
      <c r="F39" s="22"/>
      <c r="G39" s="90"/>
    </row>
    <row r="40" spans="1:7" s="104" customFormat="1" ht="12.75">
      <c r="A40" s="90"/>
      <c r="B40" s="18"/>
      <c r="C40" s="19"/>
      <c r="D40" s="90"/>
      <c r="E40" s="91"/>
      <c r="F40" s="22"/>
      <c r="G40" s="90"/>
    </row>
    <row r="41" spans="1:7" s="104" customFormat="1" ht="12.75">
      <c r="A41" s="90"/>
      <c r="B41" s="18"/>
      <c r="C41" s="19"/>
      <c r="D41" s="90"/>
      <c r="E41" s="91"/>
      <c r="F41" s="22"/>
      <c r="G41" s="90"/>
    </row>
    <row r="42" spans="1:7" s="104" customFormat="1" ht="12.75">
      <c r="A42" s="90"/>
      <c r="B42" s="18"/>
      <c r="C42" s="19"/>
      <c r="D42" s="90"/>
      <c r="E42" s="91"/>
      <c r="F42" s="22"/>
      <c r="G42" s="90"/>
    </row>
    <row r="43" spans="1:7" s="104" customFormat="1" ht="12.75">
      <c r="A43" s="90"/>
      <c r="B43" s="18"/>
      <c r="C43" s="19"/>
      <c r="D43" s="90"/>
      <c r="E43" s="91"/>
      <c r="F43" s="22"/>
      <c r="G43" s="90"/>
    </row>
    <row r="44" spans="1:7" s="104" customFormat="1" ht="12.75">
      <c r="A44" s="90"/>
      <c r="B44" s="18"/>
      <c r="C44" s="19"/>
      <c r="D44" s="90"/>
      <c r="E44" s="91"/>
      <c r="F44" s="22"/>
      <c r="G44" s="90"/>
    </row>
    <row r="45" spans="1:7" s="104" customFormat="1" ht="12.75">
      <c r="A45" s="90"/>
      <c r="B45" s="18"/>
      <c r="C45" s="19"/>
      <c r="D45" s="90"/>
      <c r="E45" s="91"/>
      <c r="F45" s="22"/>
      <c r="G45" s="90"/>
    </row>
    <row r="46" spans="1:7" s="104" customFormat="1" ht="12.75">
      <c r="A46" s="90"/>
      <c r="B46" s="18"/>
      <c r="C46" s="19"/>
      <c r="D46" s="90"/>
      <c r="E46" s="91"/>
      <c r="F46" s="22"/>
      <c r="G46" s="90"/>
    </row>
    <row r="47" spans="1:7" s="104" customFormat="1" ht="12.75">
      <c r="A47" s="90"/>
      <c r="B47" s="18"/>
      <c r="C47" s="19"/>
      <c r="D47" s="90"/>
      <c r="E47" s="91"/>
      <c r="F47" s="22"/>
      <c r="G47" s="90"/>
    </row>
    <row r="48" spans="1:7" s="104" customFormat="1" ht="12.75">
      <c r="A48" s="90"/>
      <c r="B48" s="18"/>
      <c r="C48" s="19"/>
      <c r="D48" s="90"/>
      <c r="E48" s="91"/>
      <c r="F48" s="22"/>
      <c r="G48" s="90"/>
    </row>
    <row r="49" spans="1:7" s="104" customFormat="1" ht="12.75">
      <c r="A49" s="90"/>
      <c r="B49" s="18"/>
      <c r="C49" s="19"/>
      <c r="D49" s="90"/>
      <c r="E49" s="91"/>
      <c r="F49" s="22"/>
      <c r="G49" s="90"/>
    </row>
    <row r="50" spans="1:7" s="104" customFormat="1" ht="12.75">
      <c r="A50" s="90"/>
      <c r="B50" s="18"/>
      <c r="C50" s="19"/>
      <c r="D50" s="90"/>
      <c r="E50" s="91"/>
      <c r="F50" s="22"/>
      <c r="G50" s="90"/>
    </row>
    <row r="51" spans="1:7" s="104" customFormat="1" ht="12.75">
      <c r="A51" s="90"/>
      <c r="B51" s="18"/>
      <c r="C51" s="19"/>
      <c r="D51" s="90"/>
      <c r="E51" s="91"/>
      <c r="F51" s="22"/>
      <c r="G51" s="90"/>
    </row>
    <row r="52" spans="1:7" s="104" customFormat="1" ht="12.75">
      <c r="A52" s="90"/>
      <c r="B52" s="18"/>
      <c r="C52" s="19"/>
      <c r="D52" s="90"/>
      <c r="E52" s="91"/>
      <c r="F52" s="22"/>
      <c r="G52" s="90"/>
    </row>
    <row r="53" spans="1:7" s="104" customFormat="1" ht="12.75">
      <c r="A53" s="90"/>
      <c r="B53" s="18"/>
      <c r="C53" s="19"/>
      <c r="D53" s="90"/>
      <c r="E53" s="91"/>
      <c r="F53" s="22"/>
      <c r="G53" s="90"/>
    </row>
    <row r="54" spans="1:7" s="104" customFormat="1" ht="12.75">
      <c r="A54" s="90"/>
      <c r="B54" s="18"/>
      <c r="C54" s="19"/>
      <c r="D54" s="90"/>
      <c r="E54" s="91"/>
      <c r="F54" s="22"/>
      <c r="G54" s="90"/>
    </row>
    <row r="55" spans="1:7" s="104" customFormat="1" ht="12.75">
      <c r="A55" s="90"/>
      <c r="B55" s="18"/>
      <c r="C55" s="19"/>
      <c r="D55" s="90"/>
      <c r="E55" s="91"/>
      <c r="F55" s="22"/>
      <c r="G55" s="90"/>
    </row>
    <row r="56" spans="1:7" s="104" customFormat="1" ht="12.75">
      <c r="A56" s="90"/>
      <c r="B56" s="18"/>
      <c r="C56" s="19"/>
      <c r="D56" s="90"/>
      <c r="E56" s="91"/>
      <c r="F56" s="22"/>
      <c r="G56" s="90"/>
    </row>
    <row r="57" spans="1:7" s="104" customFormat="1" ht="12.75">
      <c r="A57" s="90"/>
      <c r="B57" s="18"/>
      <c r="C57" s="19"/>
      <c r="D57" s="90"/>
      <c r="E57" s="91"/>
      <c r="F57" s="22"/>
      <c r="G57" s="90"/>
    </row>
    <row r="58" spans="1:7" s="104" customFormat="1" ht="12.75">
      <c r="A58" s="90"/>
      <c r="B58" s="18"/>
      <c r="C58" s="19"/>
      <c r="D58" s="90"/>
      <c r="E58" s="91"/>
      <c r="F58" s="22"/>
      <c r="G58" s="90"/>
    </row>
    <row r="59" spans="1:7" s="104" customFormat="1" ht="12.75">
      <c r="A59" s="90"/>
      <c r="B59" s="18"/>
      <c r="C59" s="19"/>
      <c r="D59" s="90"/>
      <c r="E59" s="91"/>
      <c r="F59" s="22"/>
      <c r="G59" s="90"/>
    </row>
    <row r="60" spans="1:7" s="104" customFormat="1" ht="12.75">
      <c r="A60" s="90"/>
      <c r="B60" s="18"/>
      <c r="C60" s="19"/>
      <c r="D60" s="90"/>
      <c r="E60" s="91"/>
      <c r="F60" s="22"/>
      <c r="G60" s="90"/>
    </row>
    <row r="61" spans="1:7" s="104" customFormat="1" ht="12.75">
      <c r="A61" s="90"/>
      <c r="B61" s="18"/>
      <c r="C61" s="19"/>
      <c r="D61" s="90"/>
      <c r="E61" s="91"/>
      <c r="F61" s="22"/>
      <c r="G61" s="90"/>
    </row>
    <row r="62" spans="1:7" s="104" customFormat="1" ht="12.75">
      <c r="A62" s="90"/>
      <c r="B62" s="18"/>
      <c r="C62" s="19"/>
      <c r="D62" s="90"/>
      <c r="E62" s="91"/>
      <c r="F62" s="22"/>
      <c r="G62" s="90"/>
    </row>
    <row r="63" spans="1:7" s="104" customFormat="1" ht="12.75">
      <c r="A63" s="90"/>
      <c r="B63" s="18"/>
      <c r="C63" s="19"/>
      <c r="D63" s="90"/>
      <c r="E63" s="91"/>
      <c r="F63" s="22"/>
      <c r="G63" s="90"/>
    </row>
    <row r="64" spans="1:7" s="104" customFormat="1" ht="12.75">
      <c r="A64" s="90"/>
      <c r="B64" s="18"/>
      <c r="C64" s="19"/>
      <c r="D64" s="90"/>
      <c r="E64" s="91"/>
      <c r="F64" s="22"/>
      <c r="G64" s="90"/>
    </row>
    <row r="65" spans="1:7" s="104" customFormat="1" ht="12.75">
      <c r="A65" s="90"/>
      <c r="B65" s="18"/>
      <c r="C65" s="19"/>
      <c r="D65" s="90"/>
      <c r="E65" s="91"/>
      <c r="F65" s="22"/>
      <c r="G65" s="90"/>
    </row>
    <row r="66" spans="1:7" s="104" customFormat="1" ht="12.75">
      <c r="A66" s="90"/>
      <c r="B66" s="18"/>
      <c r="C66" s="19"/>
      <c r="D66" s="90"/>
      <c r="E66" s="91"/>
      <c r="F66" s="22"/>
      <c r="G66" s="90"/>
    </row>
    <row r="67" spans="1:7" s="104" customFormat="1" ht="12.75">
      <c r="A67" s="90"/>
      <c r="B67" s="18"/>
      <c r="C67" s="19"/>
      <c r="D67" s="90"/>
      <c r="E67" s="91"/>
      <c r="F67" s="22"/>
      <c r="G67" s="90"/>
    </row>
    <row r="68" spans="1:7" s="104" customFormat="1" ht="12.75">
      <c r="A68" s="90"/>
      <c r="B68" s="18"/>
      <c r="C68" s="19"/>
      <c r="D68" s="90"/>
      <c r="E68" s="91"/>
      <c r="F68" s="22"/>
      <c r="G68" s="90"/>
    </row>
    <row r="69" spans="1:7" s="104" customFormat="1" ht="12.75">
      <c r="A69" s="90"/>
      <c r="B69" s="18"/>
      <c r="C69" s="19"/>
      <c r="D69" s="90"/>
      <c r="E69" s="91"/>
      <c r="F69" s="22"/>
      <c r="G69" s="90"/>
    </row>
    <row r="70" spans="1:7" s="104" customFormat="1" ht="12.75">
      <c r="A70" s="90"/>
      <c r="B70" s="18"/>
      <c r="C70" s="19"/>
      <c r="D70" s="90"/>
      <c r="E70" s="91"/>
      <c r="F70" s="22"/>
      <c r="G70" s="90"/>
    </row>
    <row r="71" spans="1:7" s="104" customFormat="1" ht="12.75">
      <c r="A71" s="90"/>
      <c r="B71" s="18"/>
      <c r="C71" s="19"/>
      <c r="D71" s="90"/>
      <c r="E71" s="91"/>
      <c r="F71" s="22"/>
      <c r="G71" s="90"/>
    </row>
    <row r="72" spans="1:7" s="104" customFormat="1" ht="12.75">
      <c r="A72" s="90"/>
      <c r="B72" s="18"/>
      <c r="C72" s="19"/>
      <c r="D72" s="90"/>
      <c r="E72" s="91"/>
      <c r="F72" s="22"/>
      <c r="G72" s="90"/>
    </row>
    <row r="73" spans="1:7" s="104" customFormat="1" ht="12.75">
      <c r="A73" s="90"/>
      <c r="B73" s="18"/>
      <c r="C73" s="19"/>
      <c r="D73" s="90"/>
      <c r="E73" s="91"/>
      <c r="F73" s="22"/>
      <c r="G73" s="90"/>
    </row>
    <row r="74" spans="1:7" s="104" customFormat="1" ht="12.75">
      <c r="A74" s="90"/>
      <c r="B74" s="18"/>
      <c r="C74" s="19"/>
      <c r="D74" s="90"/>
      <c r="E74" s="91"/>
      <c r="F74" s="22"/>
      <c r="G74" s="90"/>
    </row>
    <row r="75" spans="1:7" s="104" customFormat="1" ht="12.75">
      <c r="A75" s="90"/>
      <c r="B75" s="18"/>
      <c r="C75" s="19"/>
      <c r="D75" s="90"/>
      <c r="E75" s="91"/>
      <c r="F75" s="22"/>
      <c r="G75" s="90"/>
    </row>
    <row r="76" spans="1:7" s="104" customFormat="1" ht="12.75">
      <c r="A76" s="90"/>
      <c r="B76" s="18"/>
      <c r="C76" s="19"/>
      <c r="D76" s="90"/>
      <c r="E76" s="91"/>
      <c r="F76" s="22"/>
      <c r="G76" s="90"/>
    </row>
    <row r="77" spans="1:7" s="104" customFormat="1" ht="12.75">
      <c r="A77" s="90"/>
      <c r="B77" s="18"/>
      <c r="C77" s="19"/>
      <c r="D77" s="90"/>
      <c r="E77" s="91"/>
      <c r="F77" s="22"/>
      <c r="G77" s="90"/>
    </row>
    <row r="78" spans="1:7" s="104" customFormat="1" ht="12.75">
      <c r="A78" s="90"/>
      <c r="B78" s="18"/>
      <c r="C78" s="19"/>
      <c r="D78" s="90"/>
      <c r="E78" s="91"/>
      <c r="F78" s="22"/>
      <c r="G78" s="90"/>
    </row>
    <row r="79" spans="1:7" s="104" customFormat="1" ht="12.75">
      <c r="A79" s="90"/>
      <c r="B79" s="18"/>
      <c r="C79" s="19"/>
      <c r="D79" s="90"/>
      <c r="E79" s="91"/>
      <c r="F79" s="22"/>
      <c r="G79" s="90"/>
    </row>
    <row r="80" spans="1:7" s="104" customFormat="1" ht="12.75">
      <c r="A80" s="90"/>
      <c r="B80" s="18"/>
      <c r="C80" s="19"/>
      <c r="D80" s="90"/>
      <c r="E80" s="91"/>
      <c r="F80" s="22"/>
      <c r="G80" s="90"/>
    </row>
    <row r="81" spans="1:7" s="104" customFormat="1" ht="12.75">
      <c r="A81" s="90"/>
      <c r="B81" s="18"/>
      <c r="C81" s="19"/>
      <c r="D81" s="90"/>
      <c r="E81" s="91"/>
      <c r="F81" s="22"/>
      <c r="G81" s="90"/>
    </row>
    <row r="82" spans="1:7" s="104" customFormat="1" ht="12.75">
      <c r="A82" s="90"/>
      <c r="B82" s="18"/>
      <c r="C82" s="19"/>
      <c r="D82" s="90"/>
      <c r="E82" s="91"/>
      <c r="F82" s="22"/>
      <c r="G82" s="90"/>
    </row>
    <row r="83" spans="1:7" s="104" customFormat="1" ht="12.75">
      <c r="A83" s="90"/>
      <c r="B83" s="18"/>
      <c r="C83" s="19"/>
      <c r="D83" s="90"/>
      <c r="E83" s="91"/>
      <c r="F83" s="22"/>
      <c r="G83" s="90"/>
    </row>
    <row r="84" spans="1:7" s="104" customFormat="1" ht="12.75">
      <c r="A84" s="90"/>
      <c r="B84" s="18"/>
      <c r="C84" s="19"/>
      <c r="D84" s="90"/>
      <c r="E84" s="91"/>
      <c r="F84" s="22"/>
      <c r="G84" s="90"/>
    </row>
    <row r="85" spans="1:7" s="104" customFormat="1" ht="12.75">
      <c r="A85" s="90"/>
      <c r="B85" s="18"/>
      <c r="C85" s="19"/>
      <c r="D85" s="90"/>
      <c r="E85" s="91"/>
      <c r="F85" s="22"/>
      <c r="G85" s="90"/>
    </row>
    <row r="86" spans="1:7" s="104" customFormat="1" ht="12.75">
      <c r="A86" s="90"/>
      <c r="B86" s="18"/>
      <c r="C86" s="19"/>
      <c r="D86" s="90"/>
      <c r="E86" s="91"/>
      <c r="F86" s="22"/>
      <c r="G86" s="90"/>
    </row>
    <row r="87" spans="1:7" s="104" customFormat="1" ht="12.75">
      <c r="A87" s="90"/>
      <c r="B87" s="18"/>
      <c r="C87" s="19"/>
      <c r="D87" s="90"/>
      <c r="E87" s="91"/>
      <c r="F87" s="22"/>
      <c r="G87" s="90"/>
    </row>
    <row r="88" spans="1:7" s="104" customFormat="1" ht="12.75">
      <c r="A88" s="90"/>
      <c r="B88" s="18"/>
      <c r="C88" s="19"/>
      <c r="D88" s="90"/>
      <c r="E88" s="91"/>
      <c r="F88" s="22"/>
      <c r="G88" s="90"/>
    </row>
    <row r="89" spans="1:7" s="104" customFormat="1" ht="12.75">
      <c r="A89" s="90"/>
      <c r="B89" s="18"/>
      <c r="C89" s="19"/>
      <c r="D89" s="90"/>
      <c r="E89" s="91"/>
      <c r="F89" s="22"/>
      <c r="G89" s="90"/>
    </row>
    <row r="90" spans="1:7" s="104" customFormat="1" ht="12.75">
      <c r="A90" s="90"/>
      <c r="B90" s="18"/>
      <c r="C90" s="19"/>
      <c r="D90" s="90"/>
      <c r="E90" s="91"/>
      <c r="F90" s="22"/>
      <c r="G90" s="90"/>
    </row>
    <row r="91" spans="1:7" s="104" customFormat="1" ht="12.75">
      <c r="A91" s="90"/>
      <c r="B91" s="18"/>
      <c r="C91" s="19"/>
      <c r="D91" s="90"/>
      <c r="E91" s="91"/>
      <c r="F91" s="22"/>
      <c r="G91" s="90"/>
    </row>
    <row r="92" spans="1:7" s="104" customFormat="1" ht="12.75">
      <c r="A92" s="90"/>
      <c r="B92" s="18"/>
      <c r="C92" s="19"/>
      <c r="D92" s="90"/>
      <c r="E92" s="91"/>
      <c r="F92" s="22"/>
      <c r="G92" s="90"/>
    </row>
    <row r="93" spans="1:7" s="104" customFormat="1" ht="12.75">
      <c r="A93" s="90"/>
      <c r="B93" s="18"/>
      <c r="C93" s="19"/>
      <c r="D93" s="90"/>
      <c r="E93" s="91"/>
      <c r="F93" s="22"/>
      <c r="G93" s="90"/>
    </row>
    <row r="94" spans="1:7" s="104" customFormat="1" ht="12.75">
      <c r="A94" s="90"/>
      <c r="B94" s="18"/>
      <c r="C94" s="19"/>
      <c r="D94" s="90"/>
      <c r="E94" s="91"/>
      <c r="F94" s="22"/>
      <c r="G94" s="90"/>
    </row>
    <row r="95" spans="1:7" s="104" customFormat="1" ht="12.75">
      <c r="A95" s="90"/>
      <c r="B95" s="18"/>
      <c r="C95" s="19"/>
      <c r="D95" s="90"/>
      <c r="E95" s="91"/>
      <c r="F95" s="22"/>
      <c r="G95" s="90"/>
    </row>
    <row r="96" spans="1:7" s="104" customFormat="1" ht="12.75">
      <c r="A96" s="90"/>
      <c r="B96" s="18"/>
      <c r="C96" s="19"/>
      <c r="D96" s="90"/>
      <c r="E96" s="91"/>
      <c r="F96" s="22"/>
      <c r="G96" s="90"/>
    </row>
    <row r="97" spans="1:7" s="104" customFormat="1" ht="12.75">
      <c r="A97" s="90"/>
      <c r="B97" s="18"/>
      <c r="C97" s="19"/>
      <c r="D97" s="90"/>
      <c r="E97" s="91"/>
      <c r="F97" s="22"/>
      <c r="G97" s="90"/>
    </row>
    <row r="98" spans="1:7" s="104" customFormat="1" ht="12.75">
      <c r="A98" s="90"/>
      <c r="B98" s="18"/>
      <c r="C98" s="19"/>
      <c r="D98" s="90"/>
      <c r="E98" s="91"/>
      <c r="F98" s="22"/>
      <c r="G98" s="90"/>
    </row>
    <row r="99" spans="1:7" s="104" customFormat="1" ht="12.75">
      <c r="A99" s="90"/>
      <c r="B99" s="18"/>
      <c r="C99" s="19"/>
      <c r="D99" s="90"/>
      <c r="E99" s="91"/>
      <c r="F99" s="22"/>
      <c r="G99" s="90"/>
    </row>
    <row r="100" spans="1:7" s="104" customFormat="1" ht="12.75">
      <c r="A100" s="90"/>
      <c r="B100" s="18"/>
      <c r="C100" s="19"/>
      <c r="D100" s="90"/>
      <c r="E100" s="91"/>
      <c r="F100" s="22"/>
      <c r="G100" s="90"/>
    </row>
    <row r="101" spans="1:7" s="104" customFormat="1" ht="12.75">
      <c r="A101" s="90"/>
      <c r="B101" s="18"/>
      <c r="C101" s="19"/>
      <c r="D101" s="90"/>
      <c r="E101" s="91"/>
      <c r="F101" s="22"/>
      <c r="G101" s="90"/>
    </row>
    <row r="102" spans="1:7" s="104" customFormat="1" ht="12.75">
      <c r="A102" s="90"/>
      <c r="B102" s="18"/>
      <c r="C102" s="19"/>
      <c r="D102" s="90"/>
      <c r="E102" s="91"/>
      <c r="F102" s="22"/>
      <c r="G102" s="90"/>
    </row>
    <row r="103" spans="1:7" s="104" customFormat="1" ht="12.75">
      <c r="A103" s="90"/>
      <c r="B103" s="18"/>
      <c r="C103" s="19"/>
      <c r="D103" s="90"/>
      <c r="E103" s="91"/>
      <c r="F103" s="22"/>
      <c r="G103" s="90"/>
    </row>
    <row r="104" spans="1:7" s="104" customFormat="1" ht="12.75">
      <c r="A104" s="90"/>
      <c r="B104" s="18"/>
      <c r="C104" s="19"/>
      <c r="D104" s="90"/>
      <c r="E104" s="91"/>
      <c r="F104" s="22"/>
      <c r="G104" s="90"/>
    </row>
    <row r="105" spans="1:7" s="104" customFormat="1" ht="12.75">
      <c r="A105" s="90"/>
      <c r="B105" s="18"/>
      <c r="C105" s="19"/>
      <c r="D105" s="90"/>
      <c r="E105" s="91"/>
      <c r="F105" s="22"/>
      <c r="G105" s="90"/>
    </row>
    <row r="106" spans="1:7" s="104" customFormat="1" ht="12.75">
      <c r="A106" s="90"/>
      <c r="B106" s="18"/>
      <c r="C106" s="19"/>
      <c r="D106" s="90"/>
      <c r="E106" s="91"/>
      <c r="F106" s="22"/>
      <c r="G106" s="90"/>
    </row>
    <row r="107" spans="1:7" s="104" customFormat="1" ht="12.75">
      <c r="A107" s="90"/>
      <c r="B107" s="18"/>
      <c r="C107" s="19"/>
      <c r="D107" s="90"/>
      <c r="E107" s="91"/>
      <c r="F107" s="22"/>
      <c r="G107" s="90"/>
    </row>
    <row r="108" spans="1:7" s="104" customFormat="1" ht="12.75">
      <c r="A108" s="90"/>
      <c r="B108" s="18"/>
      <c r="C108" s="19"/>
      <c r="D108" s="90"/>
      <c r="E108" s="91"/>
      <c r="F108" s="22"/>
      <c r="G108" s="90"/>
    </row>
    <row r="109" spans="1:7" s="104" customFormat="1" ht="12.75">
      <c r="A109" s="90"/>
      <c r="B109" s="18"/>
      <c r="C109" s="19"/>
      <c r="D109" s="90"/>
      <c r="E109" s="91"/>
      <c r="F109" s="22"/>
      <c r="G109" s="90"/>
    </row>
    <row r="110" spans="1:7" s="104" customFormat="1" ht="12.75">
      <c r="A110" s="90"/>
      <c r="B110" s="18"/>
      <c r="C110" s="19"/>
      <c r="D110" s="90"/>
      <c r="E110" s="91"/>
      <c r="F110" s="22"/>
      <c r="G110" s="90"/>
    </row>
    <row r="111" spans="1:7" s="104" customFormat="1" ht="12.75">
      <c r="A111" s="90"/>
      <c r="B111" s="18"/>
      <c r="C111" s="19"/>
      <c r="D111" s="90"/>
      <c r="E111" s="91"/>
      <c r="F111" s="22"/>
      <c r="G111" s="90"/>
    </row>
    <row r="112" spans="1:7" s="104" customFormat="1" ht="12.75">
      <c r="A112" s="90"/>
      <c r="B112" s="18"/>
      <c r="C112" s="19"/>
      <c r="D112" s="90"/>
      <c r="E112" s="91"/>
      <c r="F112" s="22"/>
      <c r="G112" s="90"/>
    </row>
    <row r="113" spans="1:7" s="104" customFormat="1" ht="12.75">
      <c r="A113" s="90"/>
      <c r="B113" s="18"/>
      <c r="C113" s="19"/>
      <c r="D113" s="90"/>
      <c r="E113" s="91"/>
      <c r="F113" s="22"/>
      <c r="G113" s="90"/>
    </row>
    <row r="114" spans="1:7" s="104" customFormat="1" ht="12.75">
      <c r="A114" s="90"/>
      <c r="B114" s="18"/>
      <c r="C114" s="19"/>
      <c r="D114" s="90"/>
      <c r="E114" s="91"/>
      <c r="F114" s="22"/>
      <c r="G114" s="90"/>
    </row>
    <row r="115" spans="1:7" s="104" customFormat="1" ht="12.75">
      <c r="A115" s="90"/>
      <c r="B115" s="18"/>
      <c r="C115" s="19"/>
      <c r="D115" s="90"/>
      <c r="E115" s="91"/>
      <c r="F115" s="22"/>
      <c r="G115" s="90"/>
    </row>
    <row r="116" spans="1:7" s="104" customFormat="1" ht="12.75">
      <c r="A116" s="90"/>
      <c r="B116" s="18"/>
      <c r="C116" s="19"/>
      <c r="D116" s="90"/>
      <c r="E116" s="91"/>
      <c r="F116" s="22"/>
      <c r="G116" s="90"/>
    </row>
    <row r="117" spans="1:7" s="104" customFormat="1" ht="12.75">
      <c r="A117" s="90"/>
      <c r="B117" s="18"/>
      <c r="C117" s="19"/>
      <c r="D117" s="90"/>
      <c r="E117" s="91"/>
      <c r="F117" s="22"/>
      <c r="G117" s="90"/>
    </row>
    <row r="118" spans="1:7" s="104" customFormat="1" ht="12.75">
      <c r="A118" s="90"/>
      <c r="B118" s="18"/>
      <c r="C118" s="19"/>
      <c r="D118" s="90"/>
      <c r="E118" s="91"/>
      <c r="F118" s="22"/>
      <c r="G118" s="90"/>
    </row>
    <row r="119" spans="1:7" s="104" customFormat="1" ht="12.75">
      <c r="A119" s="90"/>
      <c r="B119" s="18"/>
      <c r="C119" s="19"/>
      <c r="D119" s="90"/>
      <c r="E119" s="91"/>
      <c r="F119" s="22"/>
      <c r="G119" s="90"/>
    </row>
    <row r="120" spans="1:7" s="104" customFormat="1" ht="12.75">
      <c r="A120" s="90"/>
      <c r="B120" s="18"/>
      <c r="C120" s="19"/>
      <c r="D120" s="90"/>
      <c r="E120" s="91"/>
      <c r="F120" s="22"/>
      <c r="G120" s="90"/>
    </row>
    <row r="121" spans="1:7" s="104" customFormat="1" ht="12.75">
      <c r="A121" s="90"/>
      <c r="B121" s="18"/>
      <c r="C121" s="19"/>
      <c r="D121" s="90"/>
      <c r="E121" s="91"/>
      <c r="F121" s="22"/>
      <c r="G121" s="90"/>
    </row>
    <row r="122" spans="1:7" s="104" customFormat="1" ht="12.75">
      <c r="A122" s="90"/>
      <c r="B122" s="18"/>
      <c r="C122" s="19"/>
      <c r="D122" s="90"/>
      <c r="E122" s="91"/>
      <c r="F122" s="22"/>
      <c r="G122" s="90"/>
    </row>
    <row r="123" spans="1:7" s="104" customFormat="1" ht="12.75">
      <c r="A123" s="90"/>
      <c r="B123" s="18"/>
      <c r="C123" s="19"/>
      <c r="D123" s="90"/>
      <c r="E123" s="91"/>
      <c r="F123" s="22"/>
      <c r="G123" s="90"/>
    </row>
    <row r="124" spans="1:7" s="104" customFormat="1" ht="12.75">
      <c r="A124" s="90"/>
      <c r="B124" s="18"/>
      <c r="C124" s="19"/>
      <c r="D124" s="90"/>
      <c r="E124" s="91"/>
      <c r="F124" s="22"/>
      <c r="G124" s="90"/>
    </row>
    <row r="125" spans="1:7" s="104" customFormat="1" ht="12.75">
      <c r="A125" s="90"/>
      <c r="B125" s="18"/>
      <c r="C125" s="19"/>
      <c r="D125" s="90"/>
      <c r="E125" s="91"/>
      <c r="F125" s="22"/>
      <c r="G125" s="90"/>
    </row>
    <row r="126" spans="1:7" s="104" customFormat="1" ht="12.75">
      <c r="A126" s="90"/>
      <c r="B126" s="18"/>
      <c r="C126" s="19"/>
      <c r="D126" s="90"/>
      <c r="E126" s="91"/>
      <c r="F126" s="22"/>
      <c r="G126" s="90"/>
    </row>
    <row r="127" spans="1:7" s="104" customFormat="1" ht="12.75">
      <c r="A127" s="90"/>
      <c r="B127" s="18"/>
      <c r="C127" s="19"/>
      <c r="D127" s="90"/>
      <c r="E127" s="91"/>
      <c r="F127" s="22"/>
      <c r="G127" s="90"/>
    </row>
    <row r="128" spans="1:7" s="104" customFormat="1" ht="12.75">
      <c r="A128" s="90"/>
      <c r="B128" s="18"/>
      <c r="C128" s="19"/>
      <c r="D128" s="90"/>
      <c r="E128" s="91"/>
      <c r="F128" s="22"/>
      <c r="G128" s="90"/>
    </row>
    <row r="129" spans="1:7" s="104" customFormat="1" ht="12.75">
      <c r="A129" s="90"/>
      <c r="B129" s="18"/>
      <c r="C129" s="19"/>
      <c r="D129" s="90"/>
      <c r="E129" s="91"/>
      <c r="F129" s="22"/>
      <c r="G129" s="90"/>
    </row>
    <row r="130" spans="1:7" s="104" customFormat="1" ht="12.75">
      <c r="A130" s="90"/>
      <c r="B130" s="18"/>
      <c r="C130" s="19"/>
      <c r="D130" s="90"/>
      <c r="E130" s="91"/>
      <c r="F130" s="22"/>
      <c r="G130" s="90"/>
    </row>
    <row r="131" spans="1:7" s="104" customFormat="1" ht="12.75">
      <c r="A131" s="90"/>
      <c r="B131" s="18"/>
      <c r="C131" s="19"/>
      <c r="D131" s="90"/>
      <c r="E131" s="91"/>
      <c r="F131" s="22"/>
      <c r="G131" s="90"/>
    </row>
    <row r="132" spans="1:7" s="104" customFormat="1" ht="12.75">
      <c r="A132" s="90"/>
      <c r="B132" s="18"/>
      <c r="C132" s="19"/>
      <c r="D132" s="90"/>
      <c r="E132" s="91"/>
      <c r="F132" s="22"/>
      <c r="G132" s="90"/>
    </row>
    <row r="133" spans="1:7" s="104" customFormat="1" ht="12.75">
      <c r="A133" s="90"/>
      <c r="B133" s="18"/>
      <c r="C133" s="19"/>
      <c r="D133" s="90"/>
      <c r="E133" s="91"/>
      <c r="F133" s="22"/>
      <c r="G133" s="90"/>
    </row>
    <row r="134" spans="1:7" s="104" customFormat="1" ht="12.75">
      <c r="A134" s="90"/>
      <c r="B134" s="18"/>
      <c r="C134" s="19"/>
      <c r="D134" s="90"/>
      <c r="E134" s="91"/>
      <c r="F134" s="22"/>
      <c r="G134" s="90"/>
    </row>
    <row r="135" spans="1:7" s="104" customFormat="1" ht="12.75">
      <c r="A135" s="90"/>
      <c r="B135" s="18"/>
      <c r="C135" s="19"/>
      <c r="D135" s="90"/>
      <c r="E135" s="91"/>
      <c r="F135" s="22"/>
      <c r="G135" s="90"/>
    </row>
    <row r="136" spans="1:7" s="104" customFormat="1" ht="12.75">
      <c r="A136" s="90"/>
      <c r="B136" s="18"/>
      <c r="C136" s="19"/>
      <c r="D136" s="90"/>
      <c r="E136" s="91"/>
      <c r="F136" s="22"/>
      <c r="G136" s="90"/>
    </row>
    <row r="137" spans="1:7" s="104" customFormat="1" ht="12.75">
      <c r="A137" s="90"/>
      <c r="B137" s="18"/>
      <c r="C137" s="19"/>
      <c r="D137" s="90"/>
      <c r="E137" s="91"/>
      <c r="F137" s="22"/>
      <c r="G137" s="90"/>
    </row>
    <row r="138" spans="1:7" s="104" customFormat="1" ht="12.75">
      <c r="A138" s="90"/>
      <c r="B138" s="18"/>
      <c r="C138" s="19"/>
      <c r="D138" s="90"/>
      <c r="E138" s="91"/>
      <c r="F138" s="22"/>
      <c r="G138" s="90"/>
    </row>
    <row r="139" spans="1:7" s="104" customFormat="1" ht="12.75">
      <c r="A139" s="90"/>
      <c r="B139" s="18"/>
      <c r="C139" s="19"/>
      <c r="D139" s="90"/>
      <c r="E139" s="91"/>
      <c r="F139" s="22"/>
      <c r="G139" s="90"/>
    </row>
    <row r="140" spans="1:7" s="104" customFormat="1" ht="12.75">
      <c r="A140" s="90"/>
      <c r="B140" s="18"/>
      <c r="C140" s="19"/>
      <c r="D140" s="90"/>
      <c r="E140" s="91"/>
      <c r="F140" s="22"/>
      <c r="G140" s="90"/>
    </row>
    <row r="141" spans="1:7" s="104" customFormat="1" ht="12.75">
      <c r="A141" s="90"/>
      <c r="B141" s="18"/>
      <c r="C141" s="19"/>
      <c r="D141" s="90"/>
      <c r="E141" s="91"/>
      <c r="F141" s="22"/>
      <c r="G141" s="90"/>
    </row>
    <row r="142" spans="1:7" s="104" customFormat="1" ht="12.75">
      <c r="A142" s="90"/>
      <c r="B142" s="18"/>
      <c r="C142" s="19"/>
      <c r="D142" s="90"/>
      <c r="E142" s="91"/>
      <c r="F142" s="22"/>
      <c r="G142" s="90"/>
    </row>
    <row r="143" spans="1:7" s="104" customFormat="1" ht="12.75">
      <c r="A143" s="90"/>
      <c r="B143" s="18"/>
      <c r="C143" s="19"/>
      <c r="D143" s="90"/>
      <c r="E143" s="91"/>
      <c r="F143" s="22"/>
      <c r="G143" s="90"/>
    </row>
    <row r="144" spans="1:7" s="104" customFormat="1" ht="12.75">
      <c r="A144" s="90"/>
      <c r="B144" s="18"/>
      <c r="C144" s="19"/>
      <c r="D144" s="90"/>
      <c r="E144" s="91"/>
      <c r="F144" s="22"/>
      <c r="G144" s="90"/>
    </row>
    <row r="145" spans="1:7" s="104" customFormat="1" ht="12.75">
      <c r="A145" s="90"/>
      <c r="B145" s="18"/>
      <c r="C145" s="19"/>
      <c r="D145" s="90"/>
      <c r="E145" s="91"/>
      <c r="F145" s="22"/>
      <c r="G145" s="90"/>
    </row>
    <row r="146" spans="1:7" s="104" customFormat="1" ht="12.75">
      <c r="A146" s="90"/>
      <c r="B146" s="18"/>
      <c r="C146" s="19"/>
      <c r="D146" s="90"/>
      <c r="E146" s="91"/>
      <c r="F146" s="22"/>
      <c r="G146" s="90"/>
    </row>
    <row r="147" spans="1:7" s="104" customFormat="1" ht="12.75">
      <c r="A147" s="90"/>
      <c r="B147" s="18"/>
      <c r="C147" s="19"/>
      <c r="D147" s="90"/>
      <c r="E147" s="91"/>
      <c r="F147" s="22"/>
      <c r="G147" s="90"/>
    </row>
    <row r="148" spans="1:7" s="104" customFormat="1" ht="12.75">
      <c r="A148" s="90"/>
      <c r="B148" s="18"/>
      <c r="C148" s="19"/>
      <c r="D148" s="90"/>
      <c r="E148" s="91"/>
      <c r="F148" s="22"/>
      <c r="G148" s="90"/>
    </row>
    <row r="149" spans="1:7" s="104" customFormat="1" ht="12.75">
      <c r="A149" s="90"/>
      <c r="B149" s="18"/>
      <c r="C149" s="19"/>
      <c r="D149" s="90"/>
      <c r="E149" s="91"/>
      <c r="F149" s="22"/>
      <c r="G149" s="90"/>
    </row>
    <row r="150" spans="1:7" s="104" customFormat="1" ht="12.75">
      <c r="A150" s="90"/>
      <c r="B150" s="18"/>
      <c r="C150" s="19"/>
      <c r="D150" s="90"/>
      <c r="E150" s="91"/>
      <c r="F150" s="22"/>
      <c r="G150" s="90"/>
    </row>
    <row r="151" spans="1:7" s="104" customFormat="1" ht="12.75">
      <c r="A151" s="90"/>
      <c r="B151" s="18"/>
      <c r="C151" s="19"/>
      <c r="D151" s="90"/>
      <c r="E151" s="91"/>
      <c r="F151" s="22"/>
      <c r="G151" s="90"/>
    </row>
    <row r="152" spans="1:7" s="104" customFormat="1" ht="12.75">
      <c r="A152" s="90"/>
      <c r="B152" s="18"/>
      <c r="C152" s="19"/>
      <c r="D152" s="90"/>
      <c r="E152" s="91"/>
      <c r="F152" s="22"/>
      <c r="G152" s="90"/>
    </row>
    <row r="153" spans="1:7" s="104" customFormat="1" ht="12.75">
      <c r="A153" s="90"/>
      <c r="B153" s="18"/>
      <c r="C153" s="19"/>
      <c r="D153" s="90"/>
      <c r="E153" s="91"/>
      <c r="F153" s="22"/>
      <c r="G153" s="90"/>
    </row>
    <row r="154" spans="1:7" s="104" customFormat="1" ht="12.75">
      <c r="A154" s="90"/>
      <c r="B154" s="18"/>
      <c r="C154" s="19"/>
      <c r="D154" s="90"/>
      <c r="E154" s="91"/>
      <c r="F154" s="22"/>
      <c r="G154" s="90"/>
    </row>
    <row r="155" spans="1:7" s="104" customFormat="1" ht="12.75">
      <c r="A155" s="90"/>
      <c r="B155" s="18"/>
      <c r="C155" s="19"/>
      <c r="D155" s="90"/>
      <c r="E155" s="91"/>
      <c r="F155" s="22"/>
      <c r="G155" s="90"/>
    </row>
    <row r="156" spans="1:7" s="104" customFormat="1" ht="12.75">
      <c r="A156" s="90"/>
      <c r="B156" s="18"/>
      <c r="C156" s="19"/>
      <c r="D156" s="90"/>
      <c r="E156" s="91"/>
      <c r="F156" s="22"/>
      <c r="G156" s="90"/>
    </row>
    <row r="157" spans="1:7" s="104" customFormat="1" ht="12.75">
      <c r="A157" s="90"/>
      <c r="B157" s="18"/>
      <c r="C157" s="19"/>
      <c r="D157" s="90"/>
      <c r="E157" s="91"/>
      <c r="F157" s="22"/>
      <c r="G157" s="90"/>
    </row>
    <row r="158" spans="1:7" s="104" customFormat="1" ht="12.75">
      <c r="A158" s="90"/>
      <c r="B158" s="18"/>
      <c r="C158" s="19"/>
      <c r="D158" s="90"/>
      <c r="E158" s="91"/>
      <c r="F158" s="22"/>
      <c r="G158" s="90"/>
    </row>
    <row r="159" spans="1:7" s="104" customFormat="1" ht="12.75">
      <c r="A159" s="90"/>
      <c r="B159" s="18"/>
      <c r="C159" s="19"/>
      <c r="D159" s="90"/>
      <c r="E159" s="91"/>
      <c r="F159" s="22"/>
      <c r="G159" s="90"/>
    </row>
    <row r="160" spans="1:7" s="104" customFormat="1" ht="12.75">
      <c r="A160" s="90"/>
      <c r="B160" s="18"/>
      <c r="C160" s="19"/>
      <c r="D160" s="90"/>
      <c r="E160" s="91"/>
      <c r="F160" s="22"/>
      <c r="G160" s="90"/>
    </row>
    <row r="161" spans="1:7" s="104" customFormat="1" ht="12.75">
      <c r="A161" s="90"/>
      <c r="B161" s="18"/>
      <c r="C161" s="19"/>
      <c r="D161" s="90"/>
      <c r="E161" s="91"/>
      <c r="F161" s="22"/>
      <c r="G161" s="90"/>
    </row>
    <row r="162" spans="1:7" s="104" customFormat="1" ht="12.75">
      <c r="A162" s="90"/>
      <c r="B162" s="18"/>
      <c r="C162" s="19"/>
      <c r="D162" s="90"/>
      <c r="E162" s="91"/>
      <c r="F162" s="22"/>
      <c r="G162" s="90"/>
    </row>
    <row r="163" spans="1:7" s="104" customFormat="1" ht="12.75">
      <c r="A163" s="90"/>
      <c r="B163" s="18"/>
      <c r="C163" s="19"/>
      <c r="D163" s="90"/>
      <c r="E163" s="91"/>
      <c r="F163" s="22"/>
      <c r="G163" s="90"/>
    </row>
    <row r="164" spans="1:7" s="104" customFormat="1" ht="12.75">
      <c r="A164" s="90"/>
      <c r="B164" s="18"/>
      <c r="C164" s="19"/>
      <c r="D164" s="90"/>
      <c r="E164" s="91"/>
      <c r="F164" s="22"/>
      <c r="G164" s="90"/>
    </row>
    <row r="165" spans="1:7" s="104" customFormat="1" ht="12.75">
      <c r="A165" s="90"/>
      <c r="B165" s="18"/>
      <c r="C165" s="19"/>
      <c r="D165" s="90"/>
      <c r="E165" s="91"/>
      <c r="F165" s="22"/>
      <c r="G165" s="90"/>
    </row>
    <row r="166" spans="1:7" s="104" customFormat="1" ht="12.75">
      <c r="A166" s="90"/>
      <c r="B166" s="18"/>
      <c r="C166" s="19"/>
      <c r="D166" s="90"/>
      <c r="E166" s="91"/>
      <c r="F166" s="22"/>
      <c r="G166" s="90"/>
    </row>
    <row r="167" spans="1:7" s="104" customFormat="1" ht="12.75">
      <c r="A167" s="90"/>
      <c r="B167" s="18"/>
      <c r="C167" s="19"/>
      <c r="D167" s="90"/>
      <c r="E167" s="91"/>
      <c r="F167" s="22"/>
      <c r="G167" s="90"/>
    </row>
    <row r="168" spans="1:7" s="104" customFormat="1" ht="12.75">
      <c r="A168" s="90"/>
      <c r="B168" s="18"/>
      <c r="C168" s="19"/>
      <c r="D168" s="90"/>
      <c r="E168" s="91"/>
      <c r="F168" s="22"/>
      <c r="G168" s="90"/>
    </row>
    <row r="169" spans="1:7" s="104" customFormat="1" ht="12.75">
      <c r="A169" s="90"/>
      <c r="B169" s="18"/>
      <c r="C169" s="19"/>
      <c r="D169" s="90"/>
      <c r="E169" s="91"/>
      <c r="F169" s="22"/>
      <c r="G169" s="90"/>
    </row>
    <row r="170" spans="1:7" s="104" customFormat="1" ht="12.75">
      <c r="A170" s="90"/>
      <c r="B170" s="18"/>
      <c r="C170" s="19"/>
      <c r="D170" s="90"/>
      <c r="E170" s="91"/>
      <c r="F170" s="22"/>
      <c r="G170" s="90"/>
    </row>
    <row r="171" spans="1:7" s="104" customFormat="1" ht="12.75">
      <c r="A171" s="90"/>
      <c r="B171" s="18"/>
      <c r="C171" s="19"/>
      <c r="D171" s="90"/>
      <c r="E171" s="91"/>
      <c r="F171" s="22"/>
      <c r="G171" s="90"/>
    </row>
    <row r="172" spans="1:7" s="104" customFormat="1" ht="12.75">
      <c r="A172" s="90"/>
      <c r="B172" s="18"/>
      <c r="C172" s="19"/>
      <c r="D172" s="90"/>
      <c r="E172" s="91"/>
      <c r="F172" s="22"/>
      <c r="G172" s="90"/>
    </row>
    <row r="173" spans="1:7" s="104" customFormat="1" ht="12.75">
      <c r="A173" s="90"/>
      <c r="B173" s="18"/>
      <c r="C173" s="19"/>
      <c r="D173" s="90"/>
      <c r="E173" s="91"/>
      <c r="F173" s="22"/>
      <c r="G173" s="90"/>
    </row>
    <row r="174" spans="1:7" s="104" customFormat="1" ht="12.75">
      <c r="A174" s="90"/>
      <c r="B174" s="18"/>
      <c r="C174" s="19"/>
      <c r="D174" s="90"/>
      <c r="E174" s="91"/>
      <c r="F174" s="22"/>
      <c r="G174" s="90"/>
    </row>
    <row r="175" spans="1:7" s="104" customFormat="1" ht="12.75">
      <c r="A175" s="90"/>
      <c r="B175" s="18"/>
      <c r="C175" s="19"/>
      <c r="D175" s="90"/>
      <c r="E175" s="91"/>
      <c r="F175" s="22"/>
      <c r="G175" s="90"/>
    </row>
    <row r="176" spans="1:7" s="104" customFormat="1" ht="12.75">
      <c r="A176" s="90"/>
      <c r="B176" s="18"/>
      <c r="C176" s="19"/>
      <c r="D176" s="90"/>
      <c r="E176" s="91"/>
      <c r="F176" s="22"/>
      <c r="G176" s="90"/>
    </row>
    <row r="177" spans="1:7" s="104" customFormat="1" ht="12.75">
      <c r="A177" s="90"/>
      <c r="B177" s="18"/>
      <c r="C177" s="19"/>
      <c r="D177" s="90"/>
      <c r="E177" s="91"/>
      <c r="F177" s="22"/>
      <c r="G177" s="90"/>
    </row>
    <row r="178" spans="1:7" s="104" customFormat="1" ht="12.75">
      <c r="A178" s="90"/>
      <c r="B178" s="18"/>
      <c r="C178" s="19"/>
      <c r="D178" s="90"/>
      <c r="E178" s="91"/>
      <c r="F178" s="22"/>
      <c r="G178" s="90"/>
    </row>
    <row r="179" spans="1:7" s="104" customFormat="1" ht="12.75">
      <c r="A179" s="90"/>
      <c r="B179" s="18"/>
      <c r="C179" s="19"/>
      <c r="D179" s="90"/>
      <c r="E179" s="91"/>
      <c r="F179" s="22"/>
      <c r="G179" s="90"/>
    </row>
    <row r="180" spans="1:7" s="104" customFormat="1" ht="12.75">
      <c r="A180" s="90"/>
      <c r="B180" s="18"/>
      <c r="C180" s="19"/>
      <c r="D180" s="90"/>
      <c r="E180" s="91"/>
      <c r="F180" s="22"/>
      <c r="G180" s="90"/>
    </row>
    <row r="181" spans="1:7" s="104" customFormat="1" ht="12.75">
      <c r="A181" s="90"/>
      <c r="B181" s="18"/>
      <c r="C181" s="19"/>
      <c r="D181" s="90"/>
      <c r="E181" s="91"/>
      <c r="F181" s="22"/>
      <c r="G181" s="90"/>
    </row>
    <row r="182" spans="1:7" s="104" customFormat="1" ht="12.75">
      <c r="A182" s="90"/>
      <c r="B182" s="18"/>
      <c r="C182" s="19"/>
      <c r="D182" s="90"/>
      <c r="E182" s="91"/>
      <c r="F182" s="22"/>
      <c r="G182" s="90"/>
    </row>
    <row r="183" spans="1:7" s="104" customFormat="1" ht="12.75">
      <c r="A183" s="90"/>
      <c r="B183" s="18"/>
      <c r="C183" s="19"/>
      <c r="D183" s="90"/>
      <c r="E183" s="91"/>
      <c r="F183" s="22"/>
      <c r="G183" s="90"/>
    </row>
    <row r="184" spans="1:7" s="104" customFormat="1" ht="12.75">
      <c r="A184" s="90"/>
      <c r="B184" s="18"/>
      <c r="C184" s="19"/>
      <c r="D184" s="90"/>
      <c r="E184" s="91"/>
      <c r="F184" s="22"/>
      <c r="G184" s="90"/>
    </row>
    <row r="185" spans="1:7" s="104" customFormat="1" ht="12.75">
      <c r="A185" s="90"/>
      <c r="B185" s="18"/>
      <c r="C185" s="19"/>
      <c r="D185" s="90"/>
      <c r="E185" s="91"/>
      <c r="F185" s="22"/>
      <c r="G185" s="90"/>
    </row>
    <row r="186" spans="1:7" s="104" customFormat="1" ht="12.75">
      <c r="A186" s="90"/>
      <c r="B186" s="18"/>
      <c r="C186" s="19"/>
      <c r="D186" s="90"/>
      <c r="E186" s="91"/>
      <c r="F186" s="22"/>
      <c r="G186" s="90"/>
    </row>
    <row r="187" spans="1:7" s="104" customFormat="1" ht="12.75">
      <c r="A187" s="90"/>
      <c r="B187" s="18"/>
      <c r="C187" s="19"/>
      <c r="D187" s="90"/>
      <c r="E187" s="91"/>
      <c r="F187" s="22"/>
      <c r="G187" s="90"/>
    </row>
    <row r="188" spans="1:7" s="104" customFormat="1" ht="12.75">
      <c r="A188" s="90"/>
      <c r="B188" s="18"/>
      <c r="C188" s="19"/>
      <c r="D188" s="90"/>
      <c r="E188" s="91"/>
      <c r="F188" s="22"/>
      <c r="G188" s="90"/>
    </row>
    <row r="189" spans="1:7" s="104" customFormat="1" ht="12.75">
      <c r="A189" s="90"/>
      <c r="B189" s="18"/>
      <c r="C189" s="19"/>
      <c r="D189" s="90"/>
      <c r="E189" s="91"/>
      <c r="F189" s="22"/>
      <c r="G189" s="90"/>
    </row>
    <row r="190" spans="1:7" s="104" customFormat="1" ht="12.75">
      <c r="A190" s="90"/>
      <c r="B190" s="18"/>
      <c r="C190" s="19"/>
      <c r="D190" s="90"/>
      <c r="E190" s="91"/>
      <c r="F190" s="22"/>
      <c r="G190" s="90"/>
    </row>
    <row r="191" spans="1:7" s="104" customFormat="1" ht="12.75">
      <c r="A191" s="90"/>
      <c r="B191" s="18"/>
      <c r="C191" s="19"/>
      <c r="D191" s="90"/>
      <c r="E191" s="91"/>
      <c r="F191" s="22"/>
      <c r="G191" s="90"/>
    </row>
    <row r="192" spans="1:7" s="104" customFormat="1" ht="12.75">
      <c r="A192" s="90"/>
      <c r="B192" s="18"/>
      <c r="C192" s="19"/>
      <c r="D192" s="90"/>
      <c r="E192" s="91"/>
      <c r="F192" s="22"/>
      <c r="G192" s="90"/>
    </row>
    <row r="193" spans="1:7" s="104" customFormat="1" ht="12.75">
      <c r="A193" s="90"/>
      <c r="B193" s="18"/>
      <c r="C193" s="19"/>
      <c r="D193" s="90"/>
      <c r="E193" s="91"/>
      <c r="F193" s="22"/>
      <c r="G193" s="90"/>
    </row>
    <row r="194" spans="1:7" s="104" customFormat="1" ht="12.75">
      <c r="A194" s="90"/>
      <c r="B194" s="18"/>
      <c r="C194" s="19"/>
      <c r="D194" s="90"/>
      <c r="E194" s="91"/>
      <c r="F194" s="22"/>
      <c r="G194" s="90"/>
    </row>
    <row r="195" spans="1:7" s="104" customFormat="1" ht="12.75">
      <c r="A195" s="90"/>
      <c r="B195" s="18"/>
      <c r="C195" s="19"/>
      <c r="D195" s="90"/>
      <c r="E195" s="91"/>
      <c r="F195" s="22"/>
      <c r="G195" s="90"/>
    </row>
    <row r="196" spans="1:7" s="104" customFormat="1" ht="12.75">
      <c r="A196" s="90"/>
      <c r="B196" s="18"/>
      <c r="C196" s="19"/>
      <c r="D196" s="90"/>
      <c r="E196" s="91"/>
      <c r="F196" s="22"/>
      <c r="G196" s="90"/>
    </row>
    <row r="197" spans="1:7" s="104" customFormat="1" ht="12.75">
      <c r="A197" s="90"/>
      <c r="B197" s="18"/>
      <c r="C197" s="19"/>
      <c r="D197" s="90"/>
      <c r="E197" s="91"/>
      <c r="F197" s="22"/>
      <c r="G197" s="90"/>
    </row>
    <row r="198" spans="1:7" s="104" customFormat="1" ht="12.75">
      <c r="A198" s="90"/>
      <c r="B198" s="18"/>
      <c r="C198" s="19"/>
      <c r="D198" s="90"/>
      <c r="E198" s="91"/>
      <c r="F198" s="22"/>
      <c r="G198" s="90"/>
    </row>
    <row r="199" spans="1:7" s="104" customFormat="1" ht="12.75">
      <c r="A199" s="90"/>
      <c r="B199" s="18"/>
      <c r="C199" s="19"/>
      <c r="D199" s="90"/>
      <c r="E199" s="91"/>
      <c r="F199" s="22"/>
      <c r="G199" s="90"/>
    </row>
    <row r="200" spans="1:7" s="104" customFormat="1" ht="12.75">
      <c r="A200" s="90"/>
      <c r="B200" s="18"/>
      <c r="C200" s="19"/>
      <c r="D200" s="90"/>
      <c r="E200" s="91"/>
      <c r="F200" s="22"/>
      <c r="G200" s="90"/>
    </row>
    <row r="201" spans="1:7" s="104" customFormat="1" ht="12.75">
      <c r="A201" s="90"/>
      <c r="B201" s="18"/>
      <c r="C201" s="19"/>
      <c r="D201" s="90"/>
      <c r="E201" s="91"/>
      <c r="F201" s="22"/>
      <c r="G201" s="90"/>
    </row>
    <row r="202" spans="1:7" s="104" customFormat="1" ht="12.75">
      <c r="A202" s="90"/>
      <c r="B202" s="18"/>
      <c r="C202" s="19"/>
      <c r="D202" s="90"/>
      <c r="E202" s="91"/>
      <c r="F202" s="22"/>
      <c r="G202" s="90"/>
    </row>
    <row r="203" spans="1:7" s="104" customFormat="1" ht="12.75">
      <c r="A203" s="90"/>
      <c r="B203" s="18"/>
      <c r="C203" s="19"/>
      <c r="D203" s="90"/>
      <c r="E203" s="91"/>
      <c r="F203" s="22"/>
      <c r="G203" s="90"/>
    </row>
    <row r="204" spans="1:7" s="104" customFormat="1" ht="12.75">
      <c r="A204" s="90"/>
      <c r="B204" s="18"/>
      <c r="C204" s="19"/>
      <c r="D204" s="90"/>
      <c r="E204" s="91"/>
      <c r="F204" s="22"/>
      <c r="G204" s="90"/>
    </row>
    <row r="205" spans="1:7" s="104" customFormat="1" ht="12.75">
      <c r="A205" s="90"/>
      <c r="B205" s="18"/>
      <c r="C205" s="19"/>
      <c r="D205" s="90"/>
      <c r="E205" s="91"/>
      <c r="F205" s="22"/>
      <c r="G205" s="90"/>
    </row>
    <row r="206" spans="1:7" s="104" customFormat="1" ht="12.75">
      <c r="A206" s="90"/>
      <c r="B206" s="18"/>
      <c r="C206" s="19"/>
      <c r="D206" s="90"/>
      <c r="E206" s="91"/>
      <c r="F206" s="22"/>
      <c r="G206" s="90"/>
    </row>
    <row r="207" spans="1:7" s="104" customFormat="1" ht="12.75">
      <c r="A207" s="90"/>
      <c r="B207" s="18"/>
      <c r="C207" s="19"/>
      <c r="D207" s="90"/>
      <c r="E207" s="91"/>
      <c r="F207" s="22"/>
      <c r="G207" s="90"/>
    </row>
    <row r="208" spans="1:7" s="104" customFormat="1" ht="12.75">
      <c r="A208" s="90"/>
      <c r="B208" s="18"/>
      <c r="C208" s="19"/>
      <c r="D208" s="90"/>
      <c r="E208" s="91"/>
      <c r="F208" s="22"/>
      <c r="G208" s="90"/>
    </row>
    <row r="209" spans="1:7" s="104" customFormat="1" ht="12.75">
      <c r="A209" s="90"/>
      <c r="B209" s="18"/>
      <c r="C209" s="19"/>
      <c r="D209" s="90"/>
      <c r="E209" s="91"/>
      <c r="F209" s="22"/>
      <c r="G209" s="90"/>
    </row>
    <row r="210" spans="1:7" s="104" customFormat="1" ht="12.75">
      <c r="A210" s="90"/>
      <c r="B210" s="18"/>
      <c r="C210" s="19"/>
      <c r="D210" s="90"/>
      <c r="E210" s="91"/>
      <c r="F210" s="22"/>
      <c r="G210" s="90"/>
    </row>
    <row r="211" spans="1:7" s="104" customFormat="1" ht="12.75">
      <c r="A211" s="90"/>
      <c r="B211" s="18"/>
      <c r="C211" s="19"/>
      <c r="D211" s="90"/>
      <c r="E211" s="91"/>
      <c r="F211" s="22"/>
      <c r="G211" s="90"/>
    </row>
    <row r="212" spans="1:7" s="104" customFormat="1" ht="12.75">
      <c r="A212" s="90"/>
      <c r="B212" s="18"/>
      <c r="C212" s="19"/>
      <c r="D212" s="90"/>
      <c r="E212" s="91"/>
      <c r="F212" s="22"/>
      <c r="G212" s="90"/>
    </row>
    <row r="213" spans="1:7" s="104" customFormat="1" ht="12.75">
      <c r="A213" s="90"/>
      <c r="B213" s="18"/>
      <c r="C213" s="19"/>
      <c r="D213" s="90"/>
      <c r="E213" s="91"/>
      <c r="F213" s="22"/>
      <c r="G213" s="90"/>
    </row>
    <row r="214" spans="1:7" s="104" customFormat="1" ht="12.75">
      <c r="A214" s="90"/>
      <c r="B214" s="18"/>
      <c r="C214" s="19"/>
      <c r="D214" s="90"/>
      <c r="E214" s="91"/>
      <c r="F214" s="22"/>
      <c r="G214" s="90"/>
    </row>
    <row r="215" spans="1:7" s="104" customFormat="1" ht="12.75">
      <c r="A215" s="90"/>
      <c r="B215" s="18"/>
      <c r="C215" s="19"/>
      <c r="D215" s="90"/>
      <c r="E215" s="91"/>
      <c r="F215" s="22"/>
      <c r="G215" s="90"/>
    </row>
    <row r="216" spans="1:7" s="104" customFormat="1" ht="12.75">
      <c r="A216" s="90"/>
      <c r="B216" s="18"/>
      <c r="C216" s="19"/>
      <c r="D216" s="90"/>
      <c r="E216" s="91"/>
      <c r="F216" s="22"/>
      <c r="G216" s="90"/>
    </row>
    <row r="217" spans="1:7" s="104" customFormat="1" ht="12.75">
      <c r="A217" s="90"/>
      <c r="B217" s="18"/>
      <c r="C217" s="19"/>
      <c r="D217" s="90"/>
      <c r="E217" s="91"/>
      <c r="F217" s="22"/>
      <c r="G217" s="90"/>
    </row>
    <row r="218" spans="1:7" s="104" customFormat="1" ht="12.75">
      <c r="A218" s="90"/>
      <c r="B218" s="18"/>
      <c r="C218" s="19"/>
      <c r="D218" s="90"/>
      <c r="E218" s="91"/>
      <c r="F218" s="22"/>
      <c r="G218" s="90"/>
    </row>
    <row r="219" spans="1:7" s="104" customFormat="1" ht="12.75">
      <c r="A219" s="90"/>
      <c r="B219" s="18"/>
      <c r="C219" s="19"/>
      <c r="D219" s="90"/>
      <c r="E219" s="91"/>
      <c r="F219" s="22"/>
      <c r="G219" s="90"/>
    </row>
    <row r="220" spans="1:7" s="104" customFormat="1" ht="12.75">
      <c r="A220" s="90"/>
      <c r="B220" s="18"/>
      <c r="C220" s="19"/>
      <c r="D220" s="90"/>
      <c r="E220" s="91"/>
      <c r="F220" s="22"/>
      <c r="G220" s="90"/>
    </row>
    <row r="221" spans="1:7" s="104" customFormat="1" ht="12.75">
      <c r="A221" s="90"/>
      <c r="B221" s="18"/>
      <c r="C221" s="19"/>
      <c r="D221" s="90"/>
      <c r="E221" s="91"/>
      <c r="F221" s="22"/>
      <c r="G221" s="90"/>
    </row>
    <row r="222" spans="1:7" s="104" customFormat="1" ht="12.75">
      <c r="A222" s="90"/>
      <c r="B222" s="18"/>
      <c r="C222" s="19"/>
      <c r="D222" s="90"/>
      <c r="E222" s="91"/>
      <c r="F222" s="22"/>
      <c r="G222" s="90"/>
    </row>
    <row r="223" spans="1:7" s="104" customFormat="1" ht="12.75">
      <c r="A223" s="90"/>
      <c r="B223" s="18"/>
      <c r="C223" s="19"/>
      <c r="D223" s="90"/>
      <c r="E223" s="91"/>
      <c r="F223" s="22"/>
      <c r="G223" s="90"/>
    </row>
    <row r="224" spans="1:7" s="104" customFormat="1" ht="12.75">
      <c r="A224" s="90"/>
      <c r="B224" s="18"/>
      <c r="C224" s="19"/>
      <c r="D224" s="90"/>
      <c r="E224" s="91"/>
      <c r="F224" s="22"/>
      <c r="G224" s="90"/>
    </row>
    <row r="225" spans="1:7" s="104" customFormat="1" ht="12.75">
      <c r="A225" s="90"/>
      <c r="B225" s="18"/>
      <c r="C225" s="19"/>
      <c r="D225" s="90"/>
      <c r="E225" s="91"/>
      <c r="F225" s="22"/>
      <c r="G225" s="90"/>
    </row>
    <row r="226" spans="1:7" s="104" customFormat="1" ht="12.75">
      <c r="A226" s="90"/>
      <c r="B226" s="18"/>
      <c r="C226" s="19"/>
      <c r="D226" s="90"/>
      <c r="E226" s="91"/>
      <c r="F226" s="22"/>
      <c r="G226" s="90"/>
    </row>
    <row r="227" spans="1:7" s="104" customFormat="1" ht="12.75">
      <c r="A227" s="90"/>
      <c r="B227" s="18"/>
      <c r="C227" s="19"/>
      <c r="D227" s="90"/>
      <c r="E227" s="91"/>
      <c r="F227" s="22"/>
      <c r="G227" s="90"/>
    </row>
    <row r="228" spans="1:7" s="104" customFormat="1" ht="12.75">
      <c r="A228" s="90"/>
      <c r="B228" s="18"/>
      <c r="C228" s="19"/>
      <c r="D228" s="90"/>
      <c r="E228" s="91"/>
      <c r="F228" s="22"/>
      <c r="G228" s="90"/>
    </row>
    <row r="229" spans="1:7" s="104" customFormat="1" ht="12.75">
      <c r="A229" s="90"/>
      <c r="B229" s="18"/>
      <c r="C229" s="19"/>
      <c r="D229" s="90"/>
      <c r="E229" s="91"/>
      <c r="F229" s="22"/>
      <c r="G229" s="90"/>
    </row>
    <row r="230" spans="1:7" s="104" customFormat="1" ht="12.75">
      <c r="A230" s="90"/>
      <c r="B230" s="18"/>
      <c r="C230" s="19"/>
      <c r="D230" s="90"/>
      <c r="E230" s="91"/>
      <c r="F230" s="22"/>
      <c r="G230" s="90"/>
    </row>
    <row r="231" spans="1:7" s="104" customFormat="1" ht="12.75">
      <c r="A231" s="90"/>
      <c r="B231" s="18"/>
      <c r="C231" s="19"/>
      <c r="D231" s="90"/>
      <c r="E231" s="91"/>
      <c r="F231" s="22"/>
      <c r="G231" s="90"/>
    </row>
    <row r="232" spans="1:7" s="104" customFormat="1" ht="12.75">
      <c r="A232" s="90"/>
      <c r="B232" s="18"/>
      <c r="C232" s="19"/>
      <c r="D232" s="90"/>
      <c r="E232" s="91"/>
      <c r="F232" s="22"/>
      <c r="G232" s="90"/>
    </row>
    <row r="233" spans="1:7" s="104" customFormat="1" ht="12.75">
      <c r="A233" s="90"/>
      <c r="B233" s="18"/>
      <c r="C233" s="19"/>
      <c r="D233" s="90"/>
      <c r="E233" s="91"/>
      <c r="F233" s="22"/>
      <c r="G233" s="90"/>
    </row>
    <row r="234" spans="1:7" s="104" customFormat="1" ht="12.75">
      <c r="A234" s="90"/>
      <c r="B234" s="18"/>
      <c r="C234" s="19"/>
      <c r="D234" s="90"/>
      <c r="E234" s="91"/>
      <c r="F234" s="22"/>
      <c r="G234" s="90"/>
    </row>
    <row r="235" spans="1:7" s="104" customFormat="1" ht="12.75">
      <c r="A235" s="90"/>
      <c r="B235" s="18"/>
      <c r="C235" s="19"/>
      <c r="D235" s="90"/>
      <c r="E235" s="91"/>
      <c r="F235" s="22"/>
      <c r="G235" s="90"/>
    </row>
    <row r="236" spans="1:7" s="104" customFormat="1" ht="12.75">
      <c r="A236" s="90"/>
      <c r="B236" s="18"/>
      <c r="C236" s="19"/>
      <c r="D236" s="90"/>
      <c r="E236" s="91"/>
      <c r="F236" s="22"/>
      <c r="G236" s="90"/>
    </row>
    <row r="237" spans="1:7" s="104" customFormat="1" ht="12.75">
      <c r="A237" s="90"/>
      <c r="B237" s="18"/>
      <c r="C237" s="19"/>
      <c r="D237" s="90"/>
      <c r="E237" s="91"/>
      <c r="F237" s="22"/>
      <c r="G237" s="90"/>
    </row>
    <row r="238" spans="1:7" s="104" customFormat="1" ht="12.75">
      <c r="A238" s="90"/>
      <c r="B238" s="18"/>
      <c r="C238" s="19"/>
      <c r="D238" s="90"/>
      <c r="E238" s="91"/>
      <c r="F238" s="22"/>
      <c r="G238" s="90"/>
    </row>
    <row r="239" spans="1:7" s="104" customFormat="1" ht="12.75">
      <c r="A239" s="90"/>
      <c r="B239" s="18"/>
      <c r="C239" s="19"/>
      <c r="D239" s="90"/>
      <c r="E239" s="91"/>
      <c r="F239" s="22"/>
      <c r="G239" s="90"/>
    </row>
    <row r="240" spans="1:7" s="104" customFormat="1" ht="12.75">
      <c r="A240" s="90"/>
      <c r="B240" s="18"/>
      <c r="C240" s="19"/>
      <c r="D240" s="90"/>
      <c r="E240" s="91"/>
      <c r="F240" s="22"/>
      <c r="G240" s="90"/>
    </row>
    <row r="241" spans="1:7" s="104" customFormat="1" ht="12.75">
      <c r="A241" s="90"/>
      <c r="B241" s="18"/>
      <c r="C241" s="19"/>
      <c r="D241" s="90"/>
      <c r="E241" s="91"/>
      <c r="F241" s="22"/>
      <c r="G241" s="90"/>
    </row>
    <row r="242" spans="1:7" s="104" customFormat="1" ht="12.75">
      <c r="A242" s="90"/>
      <c r="B242" s="18"/>
      <c r="C242" s="19"/>
      <c r="D242" s="90"/>
      <c r="E242" s="91"/>
      <c r="F242" s="22"/>
      <c r="G242" s="90"/>
    </row>
    <row r="243" spans="1:7" s="104" customFormat="1" ht="12.75">
      <c r="A243" s="90"/>
      <c r="B243" s="18"/>
      <c r="C243" s="19"/>
      <c r="D243" s="90"/>
      <c r="E243" s="91"/>
      <c r="F243" s="22"/>
      <c r="G243" s="90"/>
    </row>
    <row r="244" spans="1:7" s="104" customFormat="1" ht="12.75">
      <c r="A244" s="90"/>
      <c r="B244" s="18"/>
      <c r="C244" s="19"/>
      <c r="D244" s="90"/>
      <c r="E244" s="91"/>
      <c r="F244" s="22"/>
      <c r="G244" s="90"/>
    </row>
    <row r="245" spans="1:7" s="104" customFormat="1" ht="12.75">
      <c r="A245" s="90"/>
      <c r="B245" s="18"/>
      <c r="C245" s="19"/>
      <c r="D245" s="90"/>
      <c r="E245" s="91"/>
      <c r="F245" s="22"/>
      <c r="G245" s="90"/>
    </row>
    <row r="246" spans="1:7" s="104" customFormat="1" ht="12.75">
      <c r="A246" s="90"/>
      <c r="B246" s="18"/>
      <c r="C246" s="19"/>
      <c r="D246" s="90"/>
      <c r="E246" s="91"/>
      <c r="F246" s="22"/>
      <c r="G246" s="90"/>
    </row>
    <row r="247" spans="1:7" s="104" customFormat="1" ht="12.75">
      <c r="A247" s="90"/>
      <c r="B247" s="18"/>
      <c r="C247" s="19"/>
      <c r="D247" s="90"/>
      <c r="E247" s="91"/>
      <c r="F247" s="22"/>
      <c r="G247" s="90"/>
    </row>
    <row r="248" spans="1:7" s="104" customFormat="1" ht="12.75">
      <c r="A248" s="90"/>
      <c r="B248" s="18"/>
      <c r="C248" s="19"/>
      <c r="D248" s="90"/>
      <c r="E248" s="91"/>
      <c r="F248" s="22"/>
      <c r="G248" s="90"/>
    </row>
    <row r="249" spans="1:7" s="104" customFormat="1" ht="12.75">
      <c r="A249" s="90"/>
      <c r="B249" s="18"/>
      <c r="C249" s="19"/>
      <c r="D249" s="90"/>
      <c r="E249" s="91"/>
      <c r="F249" s="22"/>
      <c r="G249" s="90"/>
    </row>
    <row r="250" spans="1:7" s="104" customFormat="1" ht="12.75">
      <c r="A250" s="90"/>
      <c r="B250" s="18"/>
      <c r="C250" s="19"/>
      <c r="D250" s="90"/>
      <c r="E250" s="91"/>
      <c r="F250" s="22"/>
      <c r="G250" s="90"/>
    </row>
    <row r="251" spans="1:7" s="104" customFormat="1" ht="12.75">
      <c r="A251" s="90"/>
      <c r="B251" s="18"/>
      <c r="C251" s="19"/>
      <c r="D251" s="90"/>
      <c r="E251" s="91"/>
      <c r="F251" s="22"/>
      <c r="G251" s="90"/>
    </row>
    <row r="252" spans="1:7" s="104" customFormat="1" ht="12.75">
      <c r="A252" s="90"/>
      <c r="B252" s="18"/>
      <c r="C252" s="19"/>
      <c r="D252" s="90"/>
      <c r="E252" s="91"/>
      <c r="F252" s="22"/>
      <c r="G252" s="90"/>
    </row>
    <row r="253" spans="1:7" s="104" customFormat="1" ht="12.75">
      <c r="A253" s="90"/>
      <c r="B253" s="18"/>
      <c r="C253" s="19"/>
      <c r="D253" s="90"/>
      <c r="E253" s="91"/>
      <c r="F253" s="22"/>
      <c r="G253" s="90"/>
    </row>
    <row r="254" spans="1:7" s="104" customFormat="1" ht="12.75">
      <c r="A254" s="90"/>
      <c r="B254" s="18"/>
      <c r="C254" s="19"/>
      <c r="D254" s="90"/>
      <c r="E254" s="91"/>
      <c r="F254" s="22"/>
      <c r="G254" s="90"/>
    </row>
    <row r="255" spans="1:7" s="104" customFormat="1" ht="12.75">
      <c r="A255" s="90"/>
      <c r="B255" s="18"/>
      <c r="C255" s="19"/>
      <c r="D255" s="90"/>
      <c r="E255" s="91"/>
      <c r="F255" s="22"/>
      <c r="G255" s="90"/>
    </row>
    <row r="256" spans="1:7" s="104" customFormat="1" ht="12.75">
      <c r="A256" s="90"/>
      <c r="B256" s="18"/>
      <c r="C256" s="19"/>
      <c r="D256" s="90"/>
      <c r="E256" s="91"/>
      <c r="F256" s="22"/>
      <c r="G256" s="90"/>
    </row>
    <row r="257" spans="1:7" s="104" customFormat="1" ht="12.75">
      <c r="A257" s="90"/>
      <c r="B257" s="18"/>
      <c r="C257" s="19"/>
      <c r="D257" s="90"/>
      <c r="E257" s="91"/>
      <c r="F257" s="22"/>
      <c r="G257" s="90"/>
    </row>
    <row r="258" spans="1:7" s="104" customFormat="1" ht="12.75">
      <c r="A258" s="90"/>
      <c r="B258" s="18"/>
      <c r="C258" s="19"/>
      <c r="D258" s="90"/>
      <c r="E258" s="91"/>
      <c r="F258" s="22"/>
      <c r="G258" s="90"/>
    </row>
    <row r="259" spans="1:7" s="104" customFormat="1" ht="12.75">
      <c r="A259" s="90"/>
      <c r="B259" s="18"/>
      <c r="C259" s="19"/>
      <c r="D259" s="90"/>
      <c r="E259" s="91"/>
      <c r="F259" s="22"/>
      <c r="G259" s="90"/>
    </row>
    <row r="260" spans="1:7" s="104" customFormat="1" ht="12.75">
      <c r="A260" s="90"/>
      <c r="B260" s="18"/>
      <c r="C260" s="19"/>
      <c r="D260" s="90"/>
      <c r="E260" s="91"/>
      <c r="F260" s="22"/>
      <c r="G260" s="90"/>
    </row>
    <row r="261" spans="1:7" s="104" customFormat="1" ht="12.75">
      <c r="A261" s="90"/>
      <c r="B261" s="18"/>
      <c r="C261" s="19"/>
      <c r="D261" s="90"/>
      <c r="E261" s="91"/>
      <c r="F261" s="22"/>
      <c r="G261" s="90"/>
    </row>
    <row r="262" spans="1:7" s="104" customFormat="1" ht="12.75">
      <c r="A262" s="90"/>
      <c r="B262" s="18"/>
      <c r="C262" s="19"/>
      <c r="D262" s="90"/>
      <c r="E262" s="91"/>
      <c r="F262" s="22"/>
      <c r="G262" s="90"/>
    </row>
    <row r="263" spans="1:7" s="104" customFormat="1" ht="12.75">
      <c r="A263" s="90"/>
      <c r="B263" s="18"/>
      <c r="C263" s="19"/>
      <c r="D263" s="90"/>
      <c r="E263" s="91"/>
      <c r="F263" s="22"/>
      <c r="G263" s="90"/>
    </row>
    <row r="264" spans="1:7" s="104" customFormat="1" ht="12.75">
      <c r="A264" s="90"/>
      <c r="B264" s="18"/>
      <c r="C264" s="19"/>
      <c r="D264" s="90"/>
      <c r="E264" s="91"/>
      <c r="F264" s="22"/>
      <c r="G264" s="90"/>
    </row>
    <row r="265" spans="1:7" s="104" customFormat="1" ht="12.75">
      <c r="A265" s="90"/>
      <c r="B265" s="18"/>
      <c r="C265" s="19"/>
      <c r="D265" s="90"/>
      <c r="E265" s="91"/>
      <c r="F265" s="22"/>
      <c r="G265" s="90"/>
    </row>
    <row r="266" spans="1:7" s="104" customFormat="1" ht="12.75">
      <c r="A266" s="90"/>
      <c r="B266" s="18"/>
      <c r="C266" s="19"/>
      <c r="D266" s="90"/>
      <c r="E266" s="91"/>
      <c r="F266" s="22"/>
      <c r="G266" s="90"/>
    </row>
    <row r="267" spans="1:7" s="104" customFormat="1" ht="12.75">
      <c r="A267" s="90"/>
      <c r="B267" s="18"/>
      <c r="C267" s="19"/>
      <c r="D267" s="90"/>
      <c r="E267" s="91"/>
      <c r="F267" s="22"/>
      <c r="G267" s="90"/>
    </row>
    <row r="268" spans="1:7" s="104" customFormat="1" ht="12.75">
      <c r="A268" s="90"/>
      <c r="B268" s="18"/>
      <c r="C268" s="19"/>
      <c r="D268" s="90"/>
      <c r="E268" s="91"/>
      <c r="F268" s="22"/>
      <c r="G268" s="90"/>
    </row>
    <row r="269" spans="1:7" s="104" customFormat="1" ht="12.75">
      <c r="A269" s="90"/>
      <c r="B269" s="18"/>
      <c r="C269" s="19"/>
      <c r="D269" s="90"/>
      <c r="E269" s="91"/>
      <c r="F269" s="22"/>
      <c r="G269" s="90"/>
    </row>
    <row r="270" spans="1:7" s="104" customFormat="1" ht="12.75">
      <c r="A270" s="90"/>
      <c r="B270" s="18"/>
      <c r="C270" s="19"/>
      <c r="D270" s="90"/>
      <c r="E270" s="91"/>
      <c r="F270" s="22"/>
      <c r="G270" s="90"/>
    </row>
    <row r="271" spans="1:7" s="104" customFormat="1" ht="12.75">
      <c r="A271" s="90"/>
      <c r="B271" s="18"/>
      <c r="C271" s="19"/>
      <c r="D271" s="90"/>
      <c r="E271" s="91"/>
      <c r="F271" s="22"/>
      <c r="G271" s="90"/>
    </row>
    <row r="272" spans="1:7" s="104" customFormat="1" ht="12.75">
      <c r="A272" s="90"/>
      <c r="B272" s="18"/>
      <c r="C272" s="19"/>
      <c r="D272" s="90"/>
      <c r="E272" s="91"/>
      <c r="F272" s="22"/>
      <c r="G272" s="90"/>
    </row>
    <row r="273" spans="1:7" s="104" customFormat="1" ht="12.75">
      <c r="A273" s="90"/>
      <c r="B273" s="18"/>
      <c r="C273" s="19"/>
      <c r="D273" s="90"/>
      <c r="E273" s="91"/>
      <c r="F273" s="22"/>
      <c r="G273" s="90"/>
    </row>
    <row r="274" spans="1:7" s="104" customFormat="1" ht="12.75">
      <c r="A274" s="90"/>
      <c r="B274" s="18"/>
      <c r="C274" s="19"/>
      <c r="D274" s="90"/>
      <c r="E274" s="91"/>
      <c r="F274" s="22"/>
      <c r="G274" s="90"/>
    </row>
    <row r="275" spans="1:7" s="104" customFormat="1" ht="12.75">
      <c r="A275" s="90"/>
      <c r="B275" s="18"/>
      <c r="C275" s="19"/>
      <c r="D275" s="90"/>
      <c r="E275" s="91"/>
      <c r="F275" s="22"/>
      <c r="G275" s="90"/>
    </row>
    <row r="276" spans="1:7" s="104" customFormat="1" ht="12.75">
      <c r="A276" s="90"/>
      <c r="B276" s="18"/>
      <c r="C276" s="19"/>
      <c r="D276" s="90"/>
      <c r="E276" s="91"/>
      <c r="F276" s="22"/>
      <c r="G276" s="90"/>
    </row>
    <row r="277" spans="1:7" s="104" customFormat="1" ht="12.75">
      <c r="A277" s="90"/>
      <c r="B277" s="18"/>
      <c r="C277" s="19"/>
      <c r="D277" s="90"/>
      <c r="E277" s="91"/>
      <c r="F277" s="22"/>
      <c r="G277" s="90"/>
    </row>
    <row r="278" spans="1:7" s="104" customFormat="1" ht="12.75">
      <c r="A278" s="90"/>
      <c r="B278" s="18"/>
      <c r="C278" s="19"/>
      <c r="D278" s="90"/>
      <c r="E278" s="91"/>
      <c r="F278" s="22"/>
      <c r="G278" s="90"/>
    </row>
    <row r="279" spans="1:7" s="104" customFormat="1" ht="12.75">
      <c r="A279" s="90"/>
      <c r="B279" s="18"/>
      <c r="C279" s="19"/>
      <c r="D279" s="90"/>
      <c r="E279" s="91"/>
      <c r="F279" s="22"/>
      <c r="G279" s="90"/>
    </row>
    <row r="280" spans="1:7" s="104" customFormat="1" ht="12.75">
      <c r="A280" s="90"/>
      <c r="B280" s="18"/>
      <c r="C280" s="19"/>
      <c r="D280" s="90"/>
      <c r="E280" s="91"/>
      <c r="F280" s="22"/>
      <c r="G280" s="90"/>
    </row>
    <row r="281" spans="1:7" s="104" customFormat="1" ht="12.75">
      <c r="A281" s="90"/>
      <c r="B281" s="18"/>
      <c r="C281" s="19"/>
      <c r="D281" s="90"/>
      <c r="E281" s="91"/>
      <c r="F281" s="22"/>
      <c r="G281" s="90"/>
    </row>
    <row r="282" spans="1:7" s="104" customFormat="1" ht="12.75">
      <c r="A282" s="90"/>
      <c r="B282" s="18"/>
      <c r="C282" s="19"/>
      <c r="D282" s="90"/>
      <c r="E282" s="91"/>
      <c r="F282" s="22"/>
      <c r="G282" s="90"/>
    </row>
    <row r="283" spans="1:7" s="104" customFormat="1" ht="12.75">
      <c r="A283" s="90"/>
      <c r="B283" s="18"/>
      <c r="C283" s="19"/>
      <c r="D283" s="90"/>
      <c r="E283" s="91"/>
      <c r="F283" s="22"/>
      <c r="G283" s="90"/>
    </row>
    <row r="284" spans="1:7" s="104" customFormat="1" ht="12.75">
      <c r="A284" s="90"/>
      <c r="B284" s="18"/>
      <c r="C284" s="19"/>
      <c r="D284" s="90"/>
      <c r="E284" s="91"/>
      <c r="F284" s="22"/>
      <c r="G284" s="90"/>
    </row>
    <row r="285" spans="1:7" s="104" customFormat="1" ht="12.75">
      <c r="A285" s="90"/>
      <c r="B285" s="18"/>
      <c r="C285" s="19"/>
      <c r="D285" s="90"/>
      <c r="E285" s="91"/>
      <c r="F285" s="22"/>
      <c r="G285" s="90"/>
    </row>
    <row r="286" spans="1:7" s="104" customFormat="1" ht="12.75">
      <c r="A286" s="90"/>
      <c r="B286" s="18"/>
      <c r="C286" s="19"/>
      <c r="D286" s="90"/>
      <c r="E286" s="91"/>
      <c r="F286" s="22"/>
      <c r="G286" s="90"/>
    </row>
    <row r="287" spans="1:7" s="104" customFormat="1" ht="12.75">
      <c r="A287" s="90"/>
      <c r="B287" s="18"/>
      <c r="C287" s="19"/>
      <c r="D287" s="90"/>
      <c r="E287" s="91"/>
      <c r="F287" s="22"/>
      <c r="G287" s="90"/>
    </row>
    <row r="288" spans="1:7" s="104" customFormat="1" ht="12.75">
      <c r="A288" s="90"/>
      <c r="B288" s="18"/>
      <c r="C288" s="19"/>
      <c r="D288" s="90"/>
      <c r="E288" s="91"/>
      <c r="F288" s="22"/>
      <c r="G288" s="90"/>
    </row>
    <row r="289" spans="1:7" s="104" customFormat="1" ht="12.75">
      <c r="A289" s="90"/>
      <c r="B289" s="18"/>
      <c r="C289" s="19"/>
      <c r="D289" s="90"/>
      <c r="E289" s="91"/>
      <c r="F289" s="22"/>
      <c r="G289" s="90"/>
    </row>
    <row r="290" spans="1:7" s="104" customFormat="1" ht="12.75">
      <c r="A290" s="90"/>
      <c r="B290" s="18"/>
      <c r="C290" s="19"/>
      <c r="D290" s="90"/>
      <c r="E290" s="91"/>
      <c r="F290" s="22"/>
      <c r="G290" s="90"/>
    </row>
    <row r="291" spans="1:7" s="104" customFormat="1" ht="12.75">
      <c r="A291" s="90"/>
      <c r="B291" s="18"/>
      <c r="C291" s="19"/>
      <c r="D291" s="90"/>
      <c r="E291" s="91"/>
      <c r="F291" s="22"/>
      <c r="G291" s="90"/>
    </row>
    <row r="292" spans="1:7" s="104" customFormat="1" ht="12.75">
      <c r="A292" s="90"/>
      <c r="B292" s="18"/>
      <c r="C292" s="19"/>
      <c r="D292" s="90"/>
      <c r="E292" s="91"/>
      <c r="F292" s="22"/>
      <c r="G292" s="90"/>
    </row>
    <row r="293" spans="1:7" s="104" customFormat="1" ht="12.75">
      <c r="A293" s="90"/>
      <c r="B293" s="18"/>
      <c r="C293" s="19"/>
      <c r="D293" s="90"/>
      <c r="E293" s="91"/>
      <c r="F293" s="22"/>
      <c r="G293" s="90"/>
    </row>
    <row r="294" spans="1:7" s="104" customFormat="1" ht="12.75">
      <c r="A294" s="90"/>
      <c r="B294" s="18"/>
      <c r="C294" s="19"/>
      <c r="D294" s="90"/>
      <c r="E294" s="91"/>
      <c r="F294" s="22"/>
      <c r="G294" s="90"/>
    </row>
    <row r="295" spans="1:7" s="104" customFormat="1" ht="12.75">
      <c r="A295" s="90"/>
      <c r="B295" s="18"/>
      <c r="C295" s="19"/>
      <c r="D295" s="90"/>
      <c r="E295" s="91"/>
      <c r="F295" s="22"/>
      <c r="G295" s="90"/>
    </row>
    <row r="296" spans="1:7" s="104" customFormat="1" ht="12.75">
      <c r="A296" s="90"/>
      <c r="B296" s="18"/>
      <c r="C296" s="19"/>
      <c r="D296" s="90"/>
      <c r="E296" s="91"/>
      <c r="F296" s="22"/>
      <c r="G296" s="90"/>
    </row>
    <row r="297" spans="1:7" s="104" customFormat="1" ht="12.75">
      <c r="A297" s="90"/>
      <c r="B297" s="18"/>
      <c r="C297" s="19"/>
      <c r="D297" s="90"/>
      <c r="E297" s="91"/>
      <c r="F297" s="22"/>
      <c r="G297" s="90"/>
    </row>
    <row r="298" spans="1:7" s="104" customFormat="1" ht="12.75">
      <c r="A298" s="90"/>
      <c r="B298" s="18"/>
      <c r="C298" s="19"/>
      <c r="D298" s="90"/>
      <c r="E298" s="91"/>
      <c r="F298" s="22"/>
      <c r="G298" s="90"/>
    </row>
    <row r="299" spans="1:7" s="104" customFormat="1" ht="12.75">
      <c r="A299" s="90"/>
      <c r="B299" s="18"/>
      <c r="C299" s="19"/>
      <c r="D299" s="90"/>
      <c r="E299" s="91"/>
      <c r="F299" s="22"/>
      <c r="G299" s="90"/>
    </row>
    <row r="300" spans="1:7" s="104" customFormat="1" ht="12.75">
      <c r="A300" s="90"/>
      <c r="B300" s="18"/>
      <c r="C300" s="19"/>
      <c r="D300" s="90"/>
      <c r="E300" s="91"/>
      <c r="F300" s="22"/>
      <c r="G300" s="90"/>
    </row>
    <row r="301" spans="1:7" s="104" customFormat="1" ht="12.75">
      <c r="A301" s="90"/>
      <c r="B301" s="18"/>
      <c r="C301" s="19"/>
      <c r="D301" s="90"/>
      <c r="E301" s="91"/>
      <c r="F301" s="22"/>
      <c r="G301" s="90"/>
    </row>
    <row r="302" spans="1:7" s="104" customFormat="1" ht="12.75">
      <c r="A302" s="90"/>
      <c r="B302" s="18"/>
      <c r="C302" s="19"/>
      <c r="D302" s="90"/>
      <c r="E302" s="91"/>
      <c r="F302" s="22"/>
      <c r="G302" s="90"/>
    </row>
    <row r="303" spans="1:7" s="104" customFormat="1" ht="12.75">
      <c r="A303" s="90"/>
      <c r="B303" s="18"/>
      <c r="C303" s="19"/>
      <c r="D303" s="90"/>
      <c r="E303" s="91"/>
      <c r="F303" s="22"/>
      <c r="G303" s="90"/>
    </row>
    <row r="304" spans="1:7" s="104" customFormat="1" ht="12.75">
      <c r="A304" s="90"/>
      <c r="B304" s="18"/>
      <c r="C304" s="19"/>
      <c r="D304" s="90"/>
      <c r="E304" s="91"/>
      <c r="F304" s="22"/>
      <c r="G304" s="90"/>
    </row>
    <row r="305" spans="1:7" s="104" customFormat="1" ht="12.75">
      <c r="A305" s="90"/>
      <c r="B305" s="18"/>
      <c r="C305" s="19"/>
      <c r="D305" s="90"/>
      <c r="E305" s="91"/>
      <c r="F305" s="22"/>
      <c r="G305" s="90"/>
    </row>
    <row r="306" spans="1:7" s="104" customFormat="1" ht="12.75">
      <c r="A306" s="90"/>
      <c r="B306" s="18"/>
      <c r="C306" s="19"/>
      <c r="D306" s="90"/>
      <c r="E306" s="91"/>
      <c r="F306" s="22"/>
      <c r="G306" s="90"/>
    </row>
    <row r="307" spans="1:7" s="104" customFormat="1" ht="12.75">
      <c r="A307" s="90"/>
      <c r="B307" s="18"/>
      <c r="C307" s="19"/>
      <c r="D307" s="90"/>
      <c r="E307" s="91"/>
      <c r="F307" s="22"/>
      <c r="G307" s="90"/>
    </row>
    <row r="308" spans="1:7" s="104" customFormat="1" ht="12.75">
      <c r="A308" s="90"/>
      <c r="B308" s="18"/>
      <c r="C308" s="19"/>
      <c r="D308" s="90"/>
      <c r="E308" s="91"/>
      <c r="F308" s="22"/>
      <c r="G308" s="90"/>
    </row>
    <row r="309" spans="1:7" s="104" customFormat="1" ht="12.75">
      <c r="A309" s="90"/>
      <c r="B309" s="18"/>
      <c r="C309" s="19"/>
      <c r="D309" s="90"/>
      <c r="E309" s="91"/>
      <c r="F309" s="22"/>
      <c r="G309" s="90"/>
    </row>
    <row r="310" spans="1:7" s="104" customFormat="1" ht="12.75">
      <c r="A310" s="90"/>
      <c r="B310" s="18"/>
      <c r="C310" s="19"/>
      <c r="D310" s="90"/>
      <c r="E310" s="91"/>
      <c r="F310" s="22"/>
      <c r="G310" s="90"/>
    </row>
    <row r="311" spans="1:7" s="104" customFormat="1" ht="12.75">
      <c r="A311" s="90"/>
      <c r="B311" s="18"/>
      <c r="C311" s="19"/>
      <c r="D311" s="90"/>
      <c r="E311" s="91"/>
      <c r="F311" s="22"/>
      <c r="G311" s="90"/>
    </row>
    <row r="312" spans="1:7" s="104" customFormat="1" ht="12.75">
      <c r="A312" s="90"/>
      <c r="B312" s="18"/>
      <c r="C312" s="19"/>
      <c r="D312" s="90"/>
      <c r="E312" s="91"/>
      <c r="F312" s="22"/>
      <c r="G312" s="90"/>
    </row>
    <row r="313" spans="1:7" s="104" customFormat="1" ht="12.75">
      <c r="A313" s="90"/>
      <c r="B313" s="18"/>
      <c r="C313" s="19"/>
      <c r="D313" s="90"/>
      <c r="E313" s="91"/>
      <c r="F313" s="22"/>
      <c r="G313" s="90"/>
    </row>
    <row r="314" spans="1:7" s="104" customFormat="1" ht="12.75">
      <c r="A314" s="90"/>
      <c r="B314" s="18"/>
      <c r="C314" s="19"/>
      <c r="D314" s="90"/>
      <c r="E314" s="91"/>
      <c r="F314" s="22"/>
      <c r="G314" s="90"/>
    </row>
    <row r="315" spans="1:7" s="104" customFormat="1" ht="12.75">
      <c r="A315" s="90"/>
      <c r="B315" s="18"/>
      <c r="C315" s="19"/>
      <c r="D315" s="90"/>
      <c r="E315" s="91"/>
      <c r="F315" s="22"/>
      <c r="G315" s="90"/>
    </row>
    <row r="316" spans="1:7" s="104" customFormat="1" ht="12.75">
      <c r="A316" s="90"/>
      <c r="B316" s="18"/>
      <c r="C316" s="19"/>
      <c r="D316" s="90"/>
      <c r="E316" s="91"/>
      <c r="F316" s="22"/>
      <c r="G316" s="90"/>
    </row>
    <row r="317" spans="1:7" s="104" customFormat="1" ht="12.75">
      <c r="A317" s="90"/>
      <c r="B317" s="18"/>
      <c r="C317" s="19"/>
      <c r="D317" s="90"/>
      <c r="E317" s="91"/>
      <c r="F317" s="22"/>
      <c r="G317" s="90"/>
    </row>
    <row r="318" spans="1:7" s="104" customFormat="1" ht="12.75">
      <c r="A318" s="90"/>
      <c r="B318" s="18"/>
      <c r="C318" s="19"/>
      <c r="D318" s="90"/>
      <c r="E318" s="91"/>
      <c r="F318" s="22"/>
      <c r="G318" s="90"/>
    </row>
    <row r="319" spans="1:7" s="104" customFormat="1" ht="12.75">
      <c r="A319" s="90"/>
      <c r="B319" s="18"/>
      <c r="C319" s="19"/>
      <c r="D319" s="90"/>
      <c r="E319" s="91"/>
      <c r="F319" s="22"/>
      <c r="G319" s="90"/>
    </row>
    <row r="320" spans="1:7" s="104" customFormat="1" ht="12.75">
      <c r="A320" s="90"/>
      <c r="B320" s="18"/>
      <c r="C320" s="19"/>
      <c r="D320" s="90"/>
      <c r="E320" s="91"/>
      <c r="F320" s="22"/>
      <c r="G320" s="90"/>
    </row>
    <row r="321" spans="1:7" s="104" customFormat="1" ht="12.75">
      <c r="A321" s="90"/>
      <c r="B321" s="18"/>
      <c r="C321" s="19"/>
      <c r="D321" s="90"/>
      <c r="E321" s="91"/>
      <c r="F321" s="22"/>
      <c r="G321" s="90"/>
    </row>
    <row r="322" spans="1:7" s="104" customFormat="1" ht="12.75">
      <c r="A322" s="90"/>
      <c r="B322" s="18"/>
      <c r="C322" s="19"/>
      <c r="D322" s="90"/>
      <c r="E322" s="91"/>
      <c r="F322" s="22"/>
      <c r="G322" s="90"/>
    </row>
    <row r="323" spans="1:7" s="104" customFormat="1" ht="12.75">
      <c r="A323" s="90"/>
      <c r="B323" s="18"/>
      <c r="C323" s="19"/>
      <c r="D323" s="90"/>
      <c r="E323" s="91"/>
      <c r="F323" s="22"/>
      <c r="G323" s="90"/>
    </row>
    <row r="324" spans="1:7" s="104" customFormat="1" ht="12.75">
      <c r="A324" s="90"/>
      <c r="B324" s="18"/>
      <c r="C324" s="19"/>
      <c r="D324" s="90"/>
      <c r="E324" s="91"/>
      <c r="F324" s="22"/>
      <c r="G324" s="90"/>
    </row>
    <row r="325" spans="1:7" s="104" customFormat="1" ht="12.75">
      <c r="A325" s="90"/>
      <c r="B325" s="18"/>
      <c r="C325" s="19"/>
      <c r="D325" s="90"/>
      <c r="E325" s="91"/>
      <c r="F325" s="22"/>
      <c r="G325" s="90"/>
    </row>
    <row r="326" spans="1:7" s="104" customFormat="1" ht="12.75">
      <c r="A326" s="90"/>
      <c r="B326" s="18"/>
      <c r="C326" s="19"/>
      <c r="D326" s="90"/>
      <c r="E326" s="91"/>
      <c r="F326" s="22"/>
      <c r="G326" s="90"/>
    </row>
    <row r="327" spans="1:7" s="104" customFormat="1" ht="12.75">
      <c r="A327" s="90"/>
      <c r="B327" s="18"/>
      <c r="C327" s="19"/>
      <c r="D327" s="90"/>
      <c r="E327" s="91"/>
      <c r="F327" s="22"/>
      <c r="G327" s="90"/>
    </row>
    <row r="328" spans="1:7" s="104" customFormat="1" ht="12.75">
      <c r="A328" s="90"/>
      <c r="B328" s="18"/>
      <c r="C328" s="19"/>
      <c r="D328" s="90"/>
      <c r="E328" s="91"/>
      <c r="F328" s="22"/>
      <c r="G328" s="90"/>
    </row>
    <row r="329" spans="1:7" s="104" customFormat="1" ht="12.75">
      <c r="A329" s="90"/>
      <c r="B329" s="18"/>
      <c r="C329" s="19"/>
      <c r="D329" s="90"/>
      <c r="E329" s="91"/>
      <c r="F329" s="22"/>
      <c r="G329" s="90"/>
    </row>
    <row r="330" spans="1:7" s="104" customFormat="1" ht="12.75">
      <c r="A330" s="90"/>
      <c r="B330" s="18"/>
      <c r="C330" s="19"/>
      <c r="D330" s="90"/>
      <c r="E330" s="91"/>
      <c r="F330" s="22"/>
      <c r="G330" s="90"/>
    </row>
    <row r="331" spans="1:7" s="104" customFormat="1" ht="12.75">
      <c r="A331" s="90"/>
      <c r="B331" s="18"/>
      <c r="C331" s="19"/>
      <c r="D331" s="90"/>
      <c r="E331" s="91"/>
      <c r="F331" s="22"/>
      <c r="G331" s="90"/>
    </row>
    <row r="332" spans="1:7" s="104" customFormat="1" ht="12.75">
      <c r="A332" s="90"/>
      <c r="B332" s="18"/>
      <c r="C332" s="19"/>
      <c r="D332" s="90"/>
      <c r="E332" s="91"/>
      <c r="F332" s="22"/>
      <c r="G332" s="90"/>
    </row>
    <row r="333" spans="1:7" s="104" customFormat="1" ht="12.75">
      <c r="A333" s="90"/>
      <c r="B333" s="18"/>
      <c r="C333" s="19"/>
      <c r="D333" s="90"/>
      <c r="E333" s="91"/>
      <c r="F333" s="22"/>
      <c r="G333" s="90"/>
    </row>
    <row r="334" spans="1:7" s="104" customFormat="1" ht="12.75">
      <c r="A334" s="90"/>
      <c r="B334" s="18"/>
      <c r="C334" s="19"/>
      <c r="D334" s="90"/>
      <c r="E334" s="91"/>
      <c r="F334" s="22"/>
      <c r="G334" s="90"/>
    </row>
    <row r="335" spans="1:7" s="104" customFormat="1" ht="12.75">
      <c r="A335" s="90"/>
      <c r="B335" s="18"/>
      <c r="C335" s="19"/>
      <c r="D335" s="90"/>
      <c r="E335" s="91"/>
      <c r="F335" s="22"/>
      <c r="G335" s="90"/>
    </row>
    <row r="336" spans="1:7" s="104" customFormat="1" ht="12.75">
      <c r="A336" s="90"/>
      <c r="B336" s="18"/>
      <c r="C336" s="19"/>
      <c r="D336" s="90"/>
      <c r="E336" s="91"/>
      <c r="F336" s="22"/>
      <c r="G336" s="90"/>
    </row>
    <row r="337" spans="1:7" s="104" customFormat="1" ht="12.75">
      <c r="A337" s="90"/>
      <c r="B337" s="18"/>
      <c r="C337" s="19"/>
      <c r="D337" s="90"/>
      <c r="E337" s="91"/>
      <c r="F337" s="22"/>
      <c r="G337" s="90"/>
    </row>
    <row r="338" spans="1:7" s="104" customFormat="1" ht="12.75">
      <c r="A338" s="90"/>
      <c r="B338" s="18"/>
      <c r="C338" s="19"/>
      <c r="D338" s="90"/>
      <c r="E338" s="91"/>
      <c r="F338" s="22"/>
      <c r="G338" s="90"/>
    </row>
    <row r="339" spans="1:7" s="104" customFormat="1" ht="12.75">
      <c r="A339" s="90"/>
      <c r="B339" s="18"/>
      <c r="C339" s="19"/>
      <c r="D339" s="90"/>
      <c r="E339" s="91"/>
      <c r="F339" s="22"/>
      <c r="G339" s="90"/>
    </row>
    <row r="340" spans="1:7" s="104" customFormat="1" ht="12.75">
      <c r="A340" s="90"/>
      <c r="B340" s="18"/>
      <c r="C340" s="19"/>
      <c r="D340" s="90"/>
      <c r="E340" s="91"/>
      <c r="F340" s="22"/>
      <c r="G340" s="90"/>
    </row>
    <row r="341" spans="1:7" s="104" customFormat="1" ht="12.75">
      <c r="A341" s="90"/>
      <c r="B341" s="18"/>
      <c r="C341" s="19"/>
      <c r="D341" s="90"/>
      <c r="E341" s="91"/>
      <c r="F341" s="22"/>
      <c r="G341" s="90"/>
    </row>
    <row r="342" spans="1:7" s="104" customFormat="1" ht="12.75">
      <c r="A342" s="90"/>
      <c r="B342" s="18"/>
      <c r="C342" s="19"/>
      <c r="D342" s="90"/>
      <c r="E342" s="91"/>
      <c r="F342" s="22"/>
      <c r="G342" s="90"/>
    </row>
    <row r="343" spans="1:7" s="104" customFormat="1" ht="12.75">
      <c r="A343" s="90"/>
      <c r="B343" s="18"/>
      <c r="C343" s="19"/>
      <c r="D343" s="90"/>
      <c r="E343" s="91"/>
      <c r="F343" s="22"/>
      <c r="G343" s="90"/>
    </row>
    <row r="344" spans="1:7" s="104" customFormat="1" ht="12.75">
      <c r="A344" s="90"/>
      <c r="B344" s="18"/>
      <c r="C344" s="19"/>
      <c r="D344" s="90"/>
      <c r="E344" s="91"/>
      <c r="F344" s="22"/>
      <c r="G344" s="90"/>
    </row>
    <row r="345" spans="1:7" s="104" customFormat="1" ht="12.75">
      <c r="A345" s="90"/>
      <c r="B345" s="18"/>
      <c r="C345" s="19"/>
      <c r="D345" s="90"/>
      <c r="E345" s="91"/>
      <c r="F345" s="22"/>
      <c r="G345" s="90"/>
    </row>
    <row r="346" spans="1:7" s="104" customFormat="1" ht="12.75">
      <c r="A346" s="90"/>
      <c r="B346" s="18"/>
      <c r="C346" s="19"/>
      <c r="D346" s="90"/>
      <c r="E346" s="91"/>
      <c r="F346" s="22"/>
      <c r="G346" s="90"/>
    </row>
    <row r="347" spans="1:7" s="104" customFormat="1" ht="12.75">
      <c r="A347" s="90"/>
      <c r="B347" s="18"/>
      <c r="C347" s="19"/>
      <c r="D347" s="90"/>
      <c r="E347" s="91"/>
      <c r="F347" s="22"/>
      <c r="G347" s="90"/>
    </row>
    <row r="348" spans="1:7" s="104" customFormat="1" ht="12.75">
      <c r="A348" s="90"/>
      <c r="B348" s="18"/>
      <c r="C348" s="19"/>
      <c r="D348" s="90"/>
      <c r="E348" s="91"/>
      <c r="F348" s="22"/>
      <c r="G348" s="90"/>
    </row>
    <row r="349" spans="1:7" s="104" customFormat="1" ht="12.75">
      <c r="A349" s="90"/>
      <c r="B349" s="18"/>
      <c r="C349" s="19"/>
      <c r="D349" s="90"/>
      <c r="E349" s="91"/>
      <c r="F349" s="22"/>
      <c r="G349" s="90"/>
    </row>
    <row r="350" spans="1:7" s="104" customFormat="1" ht="12.75">
      <c r="A350" s="90"/>
      <c r="B350" s="18"/>
      <c r="C350" s="19"/>
      <c r="D350" s="90"/>
      <c r="E350" s="91"/>
      <c r="F350" s="22"/>
      <c r="G350" s="90"/>
    </row>
    <row r="351" spans="1:7" s="104" customFormat="1" ht="12.75">
      <c r="A351" s="90"/>
      <c r="B351" s="18"/>
      <c r="C351" s="19"/>
      <c r="D351" s="90"/>
      <c r="E351" s="91"/>
      <c r="F351" s="22"/>
      <c r="G351" s="90"/>
    </row>
    <row r="352" spans="1:7" s="104" customFormat="1" ht="12.75">
      <c r="A352" s="90"/>
      <c r="B352" s="18"/>
      <c r="C352" s="19"/>
      <c r="D352" s="90"/>
      <c r="E352" s="91"/>
      <c r="F352" s="22"/>
      <c r="G352" s="90"/>
    </row>
    <row r="353" spans="1:7" s="104" customFormat="1" ht="12.75">
      <c r="A353" s="90"/>
      <c r="B353" s="18"/>
      <c r="C353" s="19"/>
      <c r="D353" s="90"/>
      <c r="E353" s="91"/>
      <c r="F353" s="22"/>
      <c r="G353" s="90"/>
    </row>
    <row r="354" spans="1:7" s="104" customFormat="1" ht="12.75">
      <c r="A354" s="90"/>
      <c r="B354" s="18"/>
      <c r="C354" s="19"/>
      <c r="D354" s="90"/>
      <c r="E354" s="91"/>
      <c r="F354" s="22"/>
      <c r="G354" s="90"/>
    </row>
    <row r="355" spans="1:7" s="104" customFormat="1" ht="12.75">
      <c r="A355" s="90"/>
      <c r="B355" s="18"/>
      <c r="C355" s="19"/>
      <c r="D355" s="90"/>
      <c r="E355" s="91"/>
      <c r="F355" s="22"/>
      <c r="G355" s="90"/>
    </row>
    <row r="356" spans="1:7" s="104" customFormat="1" ht="12.75">
      <c r="A356" s="90"/>
      <c r="B356" s="18"/>
      <c r="C356" s="19"/>
      <c r="D356" s="90"/>
      <c r="E356" s="91"/>
      <c r="F356" s="22"/>
      <c r="G356" s="90"/>
    </row>
    <row r="357" spans="1:7" s="104" customFormat="1" ht="12.75">
      <c r="A357" s="90"/>
      <c r="B357" s="18"/>
      <c r="C357" s="19"/>
      <c r="D357" s="90"/>
      <c r="E357" s="91"/>
      <c r="F357" s="22"/>
      <c r="G357" s="90"/>
    </row>
    <row r="358" spans="1:7" s="104" customFormat="1" ht="12.75">
      <c r="A358" s="90"/>
      <c r="B358" s="18"/>
      <c r="C358" s="19"/>
      <c r="D358" s="90"/>
      <c r="E358" s="91"/>
      <c r="F358" s="22"/>
      <c r="G358" s="90"/>
    </row>
    <row r="359" spans="1:7" s="104" customFormat="1" ht="12.75">
      <c r="A359" s="90"/>
      <c r="B359" s="18"/>
      <c r="C359" s="19"/>
      <c r="D359" s="90"/>
      <c r="E359" s="91"/>
      <c r="F359" s="22"/>
      <c r="G359" s="90"/>
    </row>
    <row r="360" spans="1:7" s="104" customFormat="1" ht="12.75">
      <c r="A360" s="90"/>
      <c r="B360" s="18"/>
      <c r="C360" s="19"/>
      <c r="D360" s="90"/>
      <c r="E360" s="91"/>
      <c r="F360" s="22"/>
      <c r="G360" s="90"/>
    </row>
    <row r="361" spans="1:7" s="104" customFormat="1" ht="12.75">
      <c r="A361" s="90"/>
      <c r="B361" s="18"/>
      <c r="C361" s="19"/>
      <c r="D361" s="90"/>
      <c r="E361" s="91"/>
      <c r="F361" s="22"/>
      <c r="G361" s="90"/>
    </row>
    <row r="362" spans="1:7" s="104" customFormat="1" ht="12.75">
      <c r="A362" s="90"/>
      <c r="B362" s="18"/>
      <c r="C362" s="19"/>
      <c r="D362" s="90"/>
      <c r="E362" s="91"/>
      <c r="F362" s="22"/>
      <c r="G362" s="90"/>
    </row>
    <row r="363" spans="1:7" s="104" customFormat="1" ht="12.75">
      <c r="A363" s="90"/>
      <c r="B363" s="18"/>
      <c r="C363" s="19"/>
      <c r="D363" s="90"/>
      <c r="E363" s="91"/>
      <c r="F363" s="22"/>
      <c r="G363" s="90"/>
    </row>
    <row r="364" spans="1:7" s="104" customFormat="1" ht="12.75">
      <c r="A364" s="90"/>
      <c r="B364" s="18"/>
      <c r="C364" s="19"/>
      <c r="D364" s="90"/>
      <c r="E364" s="91"/>
      <c r="F364" s="22"/>
      <c r="G364" s="90"/>
    </row>
    <row r="365" spans="1:7" s="104" customFormat="1" ht="12.75">
      <c r="A365" s="90"/>
      <c r="B365" s="18"/>
      <c r="C365" s="19"/>
      <c r="D365" s="90"/>
      <c r="E365" s="91"/>
      <c r="F365" s="22"/>
      <c r="G365" s="90"/>
    </row>
    <row r="366" spans="1:7" s="104" customFormat="1" ht="12.75">
      <c r="A366" s="90"/>
      <c r="B366" s="18"/>
      <c r="C366" s="19"/>
      <c r="D366" s="90"/>
      <c r="E366" s="91"/>
      <c r="F366" s="22"/>
      <c r="G366" s="90"/>
    </row>
    <row r="367" spans="1:7" s="104" customFormat="1" ht="12.75">
      <c r="A367" s="90"/>
      <c r="B367" s="18"/>
      <c r="C367" s="19"/>
      <c r="D367" s="90"/>
      <c r="E367" s="91"/>
      <c r="F367" s="22"/>
      <c r="G367" s="90"/>
    </row>
    <row r="368" spans="1:7" s="104" customFormat="1" ht="12.75">
      <c r="A368" s="90"/>
      <c r="B368" s="18"/>
      <c r="C368" s="19"/>
      <c r="D368" s="90"/>
      <c r="E368" s="91"/>
      <c r="F368" s="22"/>
      <c r="G368" s="90"/>
    </row>
    <row r="369" spans="1:7" s="104" customFormat="1" ht="12.75">
      <c r="A369" s="90"/>
      <c r="B369" s="18"/>
      <c r="C369" s="19"/>
      <c r="D369" s="90"/>
      <c r="E369" s="91"/>
      <c r="F369" s="22"/>
      <c r="G369" s="90"/>
    </row>
    <row r="370" spans="1:7" s="104" customFormat="1" ht="12.75">
      <c r="A370" s="90"/>
      <c r="B370" s="18"/>
      <c r="C370" s="19"/>
      <c r="D370" s="90"/>
      <c r="E370" s="91"/>
      <c r="F370" s="22"/>
      <c r="G370" s="90"/>
    </row>
    <row r="371" spans="1:7" s="104" customFormat="1" ht="12.75">
      <c r="A371" s="90"/>
      <c r="B371" s="18"/>
      <c r="C371" s="19"/>
      <c r="D371" s="90"/>
      <c r="E371" s="91"/>
      <c r="F371" s="22"/>
      <c r="G371" s="90"/>
    </row>
    <row r="372" spans="1:7" s="104" customFormat="1" ht="12.75">
      <c r="A372" s="90"/>
      <c r="B372" s="18"/>
      <c r="C372" s="19"/>
      <c r="D372" s="90"/>
      <c r="E372" s="91"/>
      <c r="F372" s="22"/>
      <c r="G372" s="90"/>
    </row>
    <row r="373" spans="1:7" s="104" customFormat="1" ht="12.75">
      <c r="A373" s="90"/>
      <c r="B373" s="18"/>
      <c r="C373" s="19"/>
      <c r="D373" s="90"/>
      <c r="E373" s="91"/>
      <c r="F373" s="22"/>
      <c r="G373" s="90"/>
    </row>
    <row r="374" spans="1:7" s="104" customFormat="1" ht="12.75">
      <c r="A374" s="90"/>
      <c r="B374" s="18"/>
      <c r="C374" s="19"/>
      <c r="D374" s="90"/>
      <c r="E374" s="91"/>
      <c r="F374" s="22"/>
      <c r="G374" s="90"/>
    </row>
    <row r="375" spans="1:7" s="104" customFormat="1" ht="12.75">
      <c r="A375" s="90"/>
      <c r="B375" s="18"/>
      <c r="C375" s="19"/>
      <c r="D375" s="90"/>
      <c r="E375" s="91"/>
      <c r="F375" s="22"/>
      <c r="G375" s="90"/>
    </row>
    <row r="376" spans="1:7" s="104" customFormat="1" ht="12.75">
      <c r="A376" s="90"/>
      <c r="B376" s="18"/>
      <c r="C376" s="19"/>
      <c r="D376" s="90"/>
      <c r="E376" s="91"/>
      <c r="F376" s="22"/>
      <c r="G376" s="90"/>
    </row>
    <row r="377" spans="1:7" s="104" customFormat="1" ht="12.75">
      <c r="A377" s="90"/>
      <c r="B377" s="18"/>
      <c r="C377" s="19"/>
      <c r="D377" s="90"/>
      <c r="E377" s="91"/>
      <c r="F377" s="22"/>
      <c r="G377" s="90"/>
    </row>
    <row r="378" spans="1:7" s="104" customFormat="1" ht="12.75">
      <c r="A378" s="90"/>
      <c r="B378" s="18"/>
      <c r="C378" s="19"/>
      <c r="D378" s="90"/>
      <c r="E378" s="91"/>
      <c r="F378" s="22"/>
      <c r="G378" s="90"/>
    </row>
    <row r="379" spans="1:7" s="104" customFormat="1" ht="12.75">
      <c r="A379" s="90"/>
      <c r="B379" s="18"/>
      <c r="C379" s="19"/>
      <c r="D379" s="90"/>
      <c r="E379" s="91"/>
      <c r="F379" s="22"/>
      <c r="G379" s="90"/>
    </row>
    <row r="380" spans="1:7" s="104" customFormat="1" ht="12.75">
      <c r="A380" s="90"/>
      <c r="B380" s="18"/>
      <c r="C380" s="19"/>
      <c r="D380" s="90"/>
      <c r="E380" s="91"/>
      <c r="F380" s="22"/>
      <c r="G380" s="90"/>
    </row>
    <row r="381" spans="1:7" s="104" customFormat="1" ht="12.75">
      <c r="A381" s="90"/>
      <c r="B381" s="18"/>
      <c r="C381" s="19"/>
      <c r="D381" s="90"/>
      <c r="E381" s="91"/>
      <c r="F381" s="22"/>
      <c r="G381" s="90"/>
    </row>
    <row r="382" spans="1:7" s="104" customFormat="1" ht="12.75">
      <c r="A382" s="90"/>
      <c r="B382" s="18"/>
      <c r="C382" s="19"/>
      <c r="D382" s="90"/>
      <c r="E382" s="91"/>
      <c r="F382" s="22"/>
      <c r="G382" s="90"/>
    </row>
    <row r="383" spans="1:7" s="104" customFormat="1" ht="12.75">
      <c r="A383" s="90"/>
      <c r="B383" s="18"/>
      <c r="C383" s="19"/>
      <c r="D383" s="90"/>
      <c r="E383" s="91"/>
      <c r="F383" s="22"/>
      <c r="G383" s="90"/>
    </row>
    <row r="384" spans="1:7" s="104" customFormat="1" ht="12.75">
      <c r="A384" s="90"/>
      <c r="B384" s="18"/>
      <c r="C384" s="19"/>
      <c r="D384" s="90"/>
      <c r="E384" s="91"/>
      <c r="F384" s="22"/>
      <c r="G384" s="90"/>
    </row>
    <row r="385" spans="1:7" s="104" customFormat="1" ht="12.75">
      <c r="A385" s="90"/>
      <c r="B385" s="18"/>
      <c r="C385" s="19"/>
      <c r="D385" s="90"/>
      <c r="E385" s="91"/>
      <c r="F385" s="22"/>
      <c r="G385" s="90"/>
    </row>
    <row r="386" spans="1:7" s="104" customFormat="1" ht="12.75">
      <c r="A386" s="90"/>
      <c r="B386" s="18"/>
      <c r="C386" s="19"/>
      <c r="D386" s="90"/>
      <c r="E386" s="91"/>
      <c r="F386" s="22"/>
      <c r="G386" s="90"/>
    </row>
    <row r="387" spans="1:7" s="104" customFormat="1" ht="12.75">
      <c r="A387" s="90"/>
      <c r="B387" s="18"/>
      <c r="C387" s="19"/>
      <c r="D387" s="90"/>
      <c r="E387" s="91"/>
      <c r="F387" s="22"/>
      <c r="G387" s="90"/>
    </row>
    <row r="388" spans="1:7" s="104" customFormat="1" ht="12.75">
      <c r="A388" s="90"/>
      <c r="B388" s="18"/>
      <c r="C388" s="19"/>
      <c r="D388" s="90"/>
      <c r="E388" s="91"/>
      <c r="F388" s="22"/>
      <c r="G388" s="90"/>
    </row>
    <row r="389" spans="1:7" s="104" customFormat="1" ht="12.75">
      <c r="A389" s="90"/>
      <c r="B389" s="18"/>
      <c r="C389" s="19"/>
      <c r="D389" s="90"/>
      <c r="E389" s="91"/>
      <c r="F389" s="22"/>
      <c r="G389" s="90"/>
    </row>
    <row r="390" spans="1:7" s="104" customFormat="1" ht="12.75">
      <c r="A390" s="90"/>
      <c r="B390" s="18"/>
      <c r="C390" s="19"/>
      <c r="D390" s="90"/>
      <c r="E390" s="91"/>
      <c r="F390" s="22"/>
      <c r="G390" s="90"/>
    </row>
    <row r="391" spans="1:7" s="104" customFormat="1" ht="12.75">
      <c r="A391" s="90"/>
      <c r="B391" s="18"/>
      <c r="C391" s="19"/>
      <c r="D391" s="90"/>
      <c r="E391" s="91"/>
      <c r="F391" s="22"/>
      <c r="G391" s="90"/>
    </row>
    <row r="392" spans="1:7" s="104" customFormat="1" ht="12.75">
      <c r="A392" s="90"/>
      <c r="B392" s="18"/>
      <c r="C392" s="19"/>
      <c r="D392" s="90"/>
      <c r="E392" s="91"/>
      <c r="F392" s="22"/>
      <c r="G392" s="90"/>
    </row>
    <row r="393" spans="1:7" s="104" customFormat="1" ht="12.75">
      <c r="A393" s="90"/>
      <c r="B393" s="18"/>
      <c r="C393" s="19"/>
      <c r="D393" s="90"/>
      <c r="E393" s="91"/>
      <c r="F393" s="22"/>
      <c r="G393" s="90"/>
    </row>
    <row r="394" spans="1:7" s="104" customFormat="1" ht="12.75">
      <c r="A394" s="90"/>
      <c r="B394" s="18"/>
      <c r="C394" s="19"/>
      <c r="D394" s="90"/>
      <c r="E394" s="91"/>
      <c r="F394" s="22"/>
      <c r="G394" s="90"/>
    </row>
    <row r="395" spans="1:7" s="104" customFormat="1" ht="12.75">
      <c r="A395" s="90"/>
      <c r="B395" s="18"/>
      <c r="C395" s="19"/>
      <c r="D395" s="90"/>
      <c r="E395" s="91"/>
      <c r="F395" s="22"/>
      <c r="G395" s="90"/>
    </row>
    <row r="396" spans="1:7" s="104" customFormat="1" ht="12.75">
      <c r="A396" s="90"/>
      <c r="B396" s="18"/>
      <c r="C396" s="19"/>
      <c r="D396" s="90"/>
      <c r="E396" s="91"/>
      <c r="F396" s="22"/>
      <c r="G396" s="90"/>
    </row>
    <row r="397" spans="1:7" s="104" customFormat="1" ht="12.75">
      <c r="A397" s="90"/>
      <c r="B397" s="18"/>
      <c r="C397" s="19"/>
      <c r="D397" s="90"/>
      <c r="E397" s="91"/>
      <c r="F397" s="22"/>
      <c r="G397" s="90"/>
    </row>
    <row r="398" spans="1:7" s="104" customFormat="1" ht="12.75">
      <c r="A398" s="90"/>
      <c r="B398" s="18"/>
      <c r="C398" s="19"/>
      <c r="D398" s="90"/>
      <c r="E398" s="91"/>
      <c r="F398" s="22"/>
      <c r="G398" s="90"/>
    </row>
    <row r="399" spans="1:7" s="104" customFormat="1" ht="12.75">
      <c r="A399" s="90"/>
      <c r="B399" s="18"/>
      <c r="C399" s="19"/>
      <c r="D399" s="90"/>
      <c r="E399" s="91"/>
      <c r="F399" s="22"/>
      <c r="G399" s="90"/>
    </row>
    <row r="400" spans="1:7" s="104" customFormat="1" ht="12.75">
      <c r="A400" s="90"/>
      <c r="B400" s="18"/>
      <c r="C400" s="19"/>
      <c r="D400" s="90"/>
      <c r="E400" s="91"/>
      <c r="F400" s="22"/>
      <c r="G400" s="90"/>
    </row>
    <row r="401" spans="1:7" s="104" customFormat="1" ht="12.75">
      <c r="A401" s="90"/>
      <c r="B401" s="18"/>
      <c r="C401" s="19"/>
      <c r="D401" s="90"/>
      <c r="E401" s="91"/>
      <c r="F401" s="22"/>
      <c r="G401" s="90"/>
    </row>
    <row r="402" spans="1:7" s="104" customFormat="1" ht="12.75">
      <c r="A402" s="90"/>
      <c r="B402" s="18"/>
      <c r="C402" s="19"/>
      <c r="D402" s="90"/>
      <c r="E402" s="91"/>
      <c r="F402" s="22"/>
      <c r="G402" s="90"/>
    </row>
    <row r="403" spans="1:7" s="104" customFormat="1" ht="12.75">
      <c r="A403" s="90"/>
      <c r="B403" s="18"/>
      <c r="C403" s="19"/>
      <c r="D403" s="90"/>
      <c r="E403" s="91"/>
      <c r="F403" s="22"/>
      <c r="G403" s="90"/>
    </row>
    <row r="404" spans="1:7" s="104" customFormat="1" ht="12.75">
      <c r="A404" s="90"/>
      <c r="B404" s="18"/>
      <c r="C404" s="19"/>
      <c r="D404" s="90"/>
      <c r="E404" s="91"/>
      <c r="F404" s="22"/>
      <c r="G404" s="90"/>
    </row>
    <row r="405" spans="1:7" s="104" customFormat="1" ht="12.75">
      <c r="A405" s="90"/>
      <c r="B405" s="18"/>
      <c r="C405" s="19"/>
      <c r="D405" s="90"/>
      <c r="E405" s="91"/>
      <c r="F405" s="22"/>
      <c r="G405" s="90"/>
    </row>
    <row r="406" spans="1:7" s="104" customFormat="1" ht="12.75">
      <c r="A406" s="90"/>
      <c r="B406" s="18"/>
      <c r="C406" s="19"/>
      <c r="D406" s="90"/>
      <c r="E406" s="91"/>
      <c r="F406" s="22"/>
      <c r="G406" s="90"/>
    </row>
    <row r="407" spans="1:7" s="104" customFormat="1" ht="12.75">
      <c r="A407" s="90"/>
      <c r="B407" s="18"/>
      <c r="C407" s="19"/>
      <c r="D407" s="90"/>
      <c r="E407" s="91"/>
      <c r="F407" s="22"/>
      <c r="G407" s="90"/>
    </row>
    <row r="408" spans="1:7" s="104" customFormat="1" ht="12.75">
      <c r="A408" s="90"/>
      <c r="B408" s="18"/>
      <c r="C408" s="19"/>
      <c r="D408" s="90"/>
      <c r="E408" s="91"/>
      <c r="F408" s="22"/>
      <c r="G408" s="90"/>
    </row>
    <row r="409" spans="1:7" s="104" customFormat="1" ht="12.75">
      <c r="A409" s="90"/>
      <c r="B409" s="18"/>
      <c r="C409" s="19"/>
      <c r="D409" s="90"/>
      <c r="E409" s="91"/>
      <c r="F409" s="22"/>
      <c r="G409" s="90"/>
    </row>
    <row r="410" spans="1:7" s="104" customFormat="1" ht="12.75">
      <c r="A410" s="90"/>
      <c r="B410" s="18"/>
      <c r="C410" s="19"/>
      <c r="D410" s="90"/>
      <c r="E410" s="91"/>
      <c r="F410" s="22"/>
      <c r="G410" s="90"/>
    </row>
    <row r="411" spans="1:7" s="104" customFormat="1" ht="12.75">
      <c r="A411" s="90"/>
      <c r="B411" s="18"/>
      <c r="C411" s="19"/>
      <c r="D411" s="90"/>
      <c r="E411" s="91"/>
      <c r="F411" s="22"/>
      <c r="G411" s="90"/>
    </row>
    <row r="412" spans="1:7" s="104" customFormat="1" ht="12.75">
      <c r="A412" s="90"/>
      <c r="B412" s="18"/>
      <c r="C412" s="19"/>
      <c r="D412" s="90"/>
      <c r="E412" s="91"/>
      <c r="F412" s="22"/>
      <c r="G412" s="90"/>
    </row>
    <row r="413" spans="1:7" s="104" customFormat="1" ht="12.75">
      <c r="A413" s="90"/>
      <c r="B413" s="18"/>
      <c r="C413" s="19"/>
      <c r="D413" s="90"/>
      <c r="E413" s="91"/>
      <c r="F413" s="22"/>
      <c r="G413" s="90"/>
    </row>
    <row r="414" spans="1:7" s="104" customFormat="1" ht="12.75">
      <c r="A414" s="90"/>
      <c r="B414" s="18"/>
      <c r="C414" s="19"/>
      <c r="D414" s="90"/>
      <c r="E414" s="91"/>
      <c r="F414" s="22"/>
      <c r="G414" s="90"/>
    </row>
    <row r="415" spans="1:7" s="104" customFormat="1" ht="12.75">
      <c r="A415" s="90"/>
      <c r="B415" s="18"/>
      <c r="C415" s="19"/>
      <c r="D415" s="90"/>
      <c r="E415" s="91"/>
      <c r="F415" s="22"/>
      <c r="G415" s="90"/>
    </row>
    <row r="416" spans="1:7" s="104" customFormat="1" ht="12.75">
      <c r="A416" s="90"/>
      <c r="B416" s="18"/>
      <c r="C416" s="19"/>
      <c r="D416" s="90"/>
      <c r="E416" s="91"/>
      <c r="F416" s="22"/>
      <c r="G416" s="90"/>
    </row>
    <row r="417" spans="1:7" s="104" customFormat="1" ht="12.75">
      <c r="A417" s="90"/>
      <c r="B417" s="18"/>
      <c r="C417" s="19"/>
      <c r="D417" s="90"/>
      <c r="E417" s="91"/>
      <c r="F417" s="22"/>
      <c r="G417" s="90"/>
    </row>
    <row r="418" spans="1:7" s="104" customFormat="1" ht="12.75">
      <c r="A418" s="90"/>
      <c r="B418" s="18"/>
      <c r="C418" s="19"/>
      <c r="D418" s="90"/>
      <c r="E418" s="91"/>
      <c r="F418" s="22"/>
      <c r="G418" s="90"/>
    </row>
    <row r="419" spans="1:7" s="104" customFormat="1" ht="12.75">
      <c r="A419" s="90"/>
      <c r="B419" s="18"/>
      <c r="C419" s="19"/>
      <c r="D419" s="90"/>
      <c r="E419" s="91"/>
      <c r="F419" s="22"/>
      <c r="G419" s="90"/>
    </row>
    <row r="420" spans="1:7" s="104" customFormat="1" ht="12.75">
      <c r="A420" s="90"/>
      <c r="B420" s="18"/>
      <c r="C420" s="19"/>
      <c r="D420" s="90"/>
      <c r="E420" s="91"/>
      <c r="F420" s="22"/>
      <c r="G420" s="90"/>
    </row>
    <row r="421" spans="1:7" s="104" customFormat="1" ht="12.75">
      <c r="A421" s="90"/>
      <c r="B421" s="18"/>
      <c r="C421" s="19"/>
      <c r="D421" s="90"/>
      <c r="E421" s="91"/>
      <c r="F421" s="22"/>
      <c r="G421" s="90"/>
    </row>
    <row r="422" spans="1:7" s="104" customFormat="1" ht="12.75">
      <c r="A422" s="90"/>
      <c r="B422" s="18"/>
      <c r="C422" s="19"/>
      <c r="D422" s="90"/>
      <c r="E422" s="91"/>
      <c r="F422" s="22"/>
      <c r="G422" s="90"/>
    </row>
    <row r="423" spans="1:7" s="104" customFormat="1" ht="12.75">
      <c r="A423" s="90"/>
      <c r="B423" s="18"/>
      <c r="C423" s="19"/>
      <c r="D423" s="90"/>
      <c r="E423" s="91"/>
      <c r="F423" s="22"/>
      <c r="G423" s="90"/>
    </row>
    <row r="424" spans="1:7" s="104" customFormat="1" ht="12.75">
      <c r="A424" s="90"/>
      <c r="B424" s="18"/>
      <c r="C424" s="19"/>
      <c r="D424" s="90"/>
      <c r="E424" s="91"/>
      <c r="F424" s="22"/>
      <c r="G424" s="90"/>
    </row>
    <row r="425" spans="1:7" s="104" customFormat="1" ht="12.75">
      <c r="A425" s="90"/>
      <c r="B425" s="18"/>
      <c r="C425" s="19"/>
      <c r="D425" s="90"/>
      <c r="E425" s="91"/>
      <c r="F425" s="22"/>
      <c r="G425" s="90"/>
    </row>
    <row r="426" spans="1:7" s="104" customFormat="1" ht="12.75">
      <c r="A426" s="90"/>
      <c r="B426" s="18"/>
      <c r="C426" s="19"/>
      <c r="D426" s="90"/>
      <c r="E426" s="91"/>
      <c r="F426" s="22"/>
      <c r="G426" s="90"/>
    </row>
    <row r="427" spans="1:7" s="104" customFormat="1" ht="12.75">
      <c r="A427" s="90"/>
      <c r="B427" s="18"/>
      <c r="C427" s="19"/>
      <c r="D427" s="90"/>
      <c r="E427" s="91"/>
      <c r="F427" s="22"/>
      <c r="G427" s="90"/>
    </row>
    <row r="428" spans="1:7" s="104" customFormat="1" ht="12.75">
      <c r="A428" s="90"/>
      <c r="B428" s="18"/>
      <c r="C428" s="19"/>
      <c r="D428" s="90"/>
      <c r="E428" s="91"/>
      <c r="F428" s="22"/>
      <c r="G428" s="90"/>
    </row>
    <row r="429" spans="1:7" s="104" customFormat="1" ht="12.75">
      <c r="A429" s="90"/>
      <c r="B429" s="18"/>
      <c r="C429" s="19"/>
      <c r="D429" s="90"/>
      <c r="E429" s="91"/>
      <c r="F429" s="22"/>
      <c r="G429" s="90"/>
    </row>
    <row r="430" spans="1:7" s="104" customFormat="1" ht="12.75">
      <c r="A430" s="90"/>
      <c r="B430" s="18"/>
      <c r="C430" s="19"/>
      <c r="D430" s="90"/>
      <c r="E430" s="91"/>
      <c r="F430" s="22"/>
      <c r="G430" s="90"/>
    </row>
    <row r="431" spans="1:7" s="104" customFormat="1" ht="12.75">
      <c r="A431" s="90"/>
      <c r="B431" s="18"/>
      <c r="C431" s="19"/>
      <c r="D431" s="90"/>
      <c r="E431" s="91"/>
      <c r="F431" s="22"/>
      <c r="G431" s="90"/>
    </row>
    <row r="432" spans="1:7" s="104" customFormat="1" ht="12.75">
      <c r="A432" s="90"/>
      <c r="B432" s="18"/>
      <c r="C432" s="19"/>
      <c r="D432" s="90"/>
      <c r="E432" s="91"/>
      <c r="F432" s="22"/>
      <c r="G432" s="90"/>
    </row>
    <row r="433" spans="1:7" s="104" customFormat="1" ht="12.75">
      <c r="A433" s="90"/>
      <c r="B433" s="18"/>
      <c r="C433" s="19"/>
      <c r="D433" s="90"/>
      <c r="E433" s="91"/>
      <c r="F433" s="22"/>
      <c r="G433" s="90"/>
    </row>
    <row r="434" spans="1:7" s="104" customFormat="1" ht="12.75">
      <c r="A434" s="90"/>
      <c r="B434" s="18"/>
      <c r="C434" s="19"/>
      <c r="D434" s="90"/>
      <c r="E434" s="91"/>
      <c r="F434" s="22"/>
      <c r="G434" s="90"/>
    </row>
    <row r="435" spans="1:7" s="104" customFormat="1" ht="12.75">
      <c r="A435" s="90"/>
      <c r="B435" s="18"/>
      <c r="C435" s="19"/>
      <c r="D435" s="90"/>
      <c r="E435" s="91"/>
      <c r="F435" s="22"/>
      <c r="G435" s="90"/>
    </row>
    <row r="436" spans="1:7" s="104" customFormat="1" ht="12.75">
      <c r="A436" s="90"/>
      <c r="B436" s="18"/>
      <c r="C436" s="19"/>
      <c r="D436" s="90"/>
      <c r="E436" s="91"/>
      <c r="F436" s="22"/>
      <c r="G436" s="90"/>
    </row>
    <row r="437" spans="1:7" s="104" customFormat="1" ht="12.75">
      <c r="A437" s="90"/>
      <c r="B437" s="18"/>
      <c r="C437" s="19"/>
      <c r="D437" s="90"/>
      <c r="E437" s="91"/>
      <c r="F437" s="22"/>
      <c r="G437" s="90"/>
    </row>
    <row r="438" spans="1:7" s="104" customFormat="1" ht="12.75">
      <c r="A438" s="90"/>
      <c r="B438" s="18"/>
      <c r="C438" s="19"/>
      <c r="D438" s="90"/>
      <c r="E438" s="91"/>
      <c r="F438" s="22"/>
      <c r="G438" s="90"/>
    </row>
    <row r="439" spans="1:7" s="104" customFormat="1" ht="12.75">
      <c r="A439" s="90"/>
      <c r="B439" s="18"/>
      <c r="C439" s="19"/>
      <c r="D439" s="90"/>
      <c r="E439" s="91"/>
      <c r="F439" s="22"/>
      <c r="G439" s="90"/>
    </row>
    <row r="440" spans="1:7" s="104" customFormat="1" ht="12.75">
      <c r="A440" s="90"/>
      <c r="B440" s="18"/>
      <c r="C440" s="19"/>
      <c r="D440" s="90"/>
      <c r="E440" s="91"/>
      <c r="F440" s="22"/>
      <c r="G440" s="90"/>
    </row>
    <row r="441" spans="1:7" s="104" customFormat="1" ht="12.75">
      <c r="A441" s="90"/>
      <c r="B441" s="18"/>
      <c r="C441" s="19"/>
      <c r="D441" s="90"/>
      <c r="E441" s="91"/>
      <c r="F441" s="22"/>
      <c r="G441" s="90"/>
    </row>
    <row r="442" spans="1:7" s="104" customFormat="1" ht="12.75">
      <c r="A442" s="90"/>
      <c r="B442" s="18"/>
      <c r="C442" s="19"/>
      <c r="D442" s="90"/>
      <c r="E442" s="91"/>
      <c r="F442" s="22"/>
      <c r="G442" s="90"/>
    </row>
    <row r="443" spans="1:7" s="104" customFormat="1" ht="12.75">
      <c r="A443" s="90"/>
      <c r="B443" s="18"/>
      <c r="C443" s="19"/>
      <c r="D443" s="90"/>
      <c r="E443" s="91"/>
      <c r="F443" s="22"/>
      <c r="G443" s="90"/>
    </row>
    <row r="444" spans="1:7" s="104" customFormat="1" ht="12.75">
      <c r="A444" s="90"/>
      <c r="B444" s="18"/>
      <c r="C444" s="19"/>
      <c r="D444" s="90"/>
      <c r="E444" s="91"/>
      <c r="F444" s="22"/>
      <c r="G444" s="90"/>
    </row>
    <row r="445" spans="1:7" s="104" customFormat="1" ht="12.75">
      <c r="A445" s="90"/>
      <c r="B445" s="18"/>
      <c r="C445" s="19"/>
      <c r="D445" s="90"/>
      <c r="E445" s="91"/>
      <c r="F445" s="22"/>
      <c r="G445" s="90"/>
    </row>
    <row r="446" spans="1:7" s="104" customFormat="1" ht="12.75">
      <c r="A446" s="90"/>
      <c r="B446" s="18"/>
      <c r="C446" s="19"/>
      <c r="D446" s="90"/>
      <c r="E446" s="91"/>
      <c r="F446" s="22"/>
      <c r="G446" s="90"/>
    </row>
    <row r="447" spans="1:7" s="104" customFormat="1" ht="12.75">
      <c r="A447" s="90"/>
      <c r="B447" s="18"/>
      <c r="C447" s="19"/>
      <c r="D447" s="90"/>
      <c r="E447" s="91"/>
      <c r="F447" s="22"/>
      <c r="G447" s="90"/>
    </row>
    <row r="448" spans="1:7" s="104" customFormat="1" ht="12.75">
      <c r="A448" s="90"/>
      <c r="B448" s="18"/>
      <c r="C448" s="19"/>
      <c r="D448" s="90"/>
      <c r="E448" s="91"/>
      <c r="F448" s="22"/>
      <c r="G448" s="90"/>
    </row>
    <row r="449" spans="1:7" s="104" customFormat="1" ht="12.75">
      <c r="A449" s="90"/>
      <c r="B449" s="18"/>
      <c r="C449" s="19"/>
      <c r="D449" s="90"/>
      <c r="E449" s="91"/>
      <c r="F449" s="22"/>
      <c r="G449" s="90"/>
    </row>
    <row r="450" spans="1:7" s="104" customFormat="1" ht="12.75">
      <c r="A450" s="90"/>
      <c r="B450" s="18"/>
      <c r="C450" s="19"/>
      <c r="D450" s="90"/>
      <c r="E450" s="91"/>
      <c r="F450" s="22"/>
      <c r="G450" s="90"/>
    </row>
    <row r="451" spans="1:7" s="104" customFormat="1" ht="12.75">
      <c r="A451" s="90"/>
      <c r="B451" s="18"/>
      <c r="C451" s="19"/>
      <c r="D451" s="90"/>
      <c r="E451" s="91"/>
      <c r="F451" s="22"/>
      <c r="G451" s="90"/>
    </row>
    <row r="452" spans="1:7" s="104" customFormat="1" ht="12.75">
      <c r="A452" s="90"/>
      <c r="B452" s="18"/>
      <c r="C452" s="19"/>
      <c r="D452" s="90"/>
      <c r="E452" s="91"/>
      <c r="F452" s="22"/>
      <c r="G452" s="90"/>
    </row>
    <row r="453" spans="1:7" s="104" customFormat="1" ht="12.75">
      <c r="A453" s="90"/>
      <c r="B453" s="18"/>
      <c r="C453" s="19"/>
      <c r="D453" s="90"/>
      <c r="E453" s="91"/>
      <c r="F453" s="22"/>
      <c r="G453" s="90"/>
    </row>
    <row r="454" spans="1:7" s="104" customFormat="1" ht="12.75">
      <c r="A454" s="90"/>
      <c r="B454" s="18"/>
      <c r="C454" s="19"/>
      <c r="D454" s="90"/>
      <c r="E454" s="91"/>
      <c r="F454" s="22"/>
      <c r="G454" s="90"/>
    </row>
    <row r="455" spans="1:7" s="104" customFormat="1" ht="12.75">
      <c r="A455" s="90"/>
      <c r="B455" s="18"/>
      <c r="C455" s="19"/>
      <c r="D455" s="90"/>
      <c r="E455" s="91"/>
      <c r="F455" s="22"/>
      <c r="G455" s="90"/>
    </row>
    <row r="456" spans="1:7" s="104" customFormat="1" ht="12.75">
      <c r="A456" s="90"/>
      <c r="B456" s="18"/>
      <c r="C456" s="19"/>
      <c r="D456" s="90"/>
      <c r="E456" s="91"/>
      <c r="F456" s="22"/>
      <c r="G456" s="90"/>
    </row>
    <row r="457" spans="1:7" s="104" customFormat="1" ht="12.75">
      <c r="A457" s="90"/>
      <c r="B457" s="18"/>
      <c r="C457" s="19"/>
      <c r="D457" s="90"/>
      <c r="E457" s="91"/>
      <c r="F457" s="22"/>
      <c r="G457" s="90"/>
    </row>
    <row r="458" spans="1:7" s="104" customFormat="1" ht="12.75">
      <c r="A458" s="90"/>
      <c r="B458" s="18"/>
      <c r="C458" s="19"/>
      <c r="D458" s="90"/>
      <c r="E458" s="91"/>
      <c r="F458" s="22"/>
      <c r="G458" s="90"/>
    </row>
    <row r="459" spans="1:7" s="104" customFormat="1" ht="12.75">
      <c r="A459" s="90"/>
      <c r="B459" s="18"/>
      <c r="C459" s="19"/>
      <c r="D459" s="90"/>
      <c r="E459" s="91"/>
      <c r="F459" s="22"/>
      <c r="G459" s="90"/>
    </row>
    <row r="460" spans="1:7" s="104" customFormat="1" ht="12.75">
      <c r="A460" s="90"/>
      <c r="B460" s="18"/>
      <c r="C460" s="19"/>
      <c r="D460" s="90"/>
      <c r="E460" s="91"/>
      <c r="F460" s="22"/>
      <c r="G460" s="90"/>
    </row>
    <row r="461" spans="1:7" s="104" customFormat="1" ht="12.75">
      <c r="A461" s="90"/>
      <c r="B461" s="18"/>
      <c r="C461" s="19"/>
      <c r="D461" s="90"/>
      <c r="E461" s="91"/>
      <c r="F461" s="22"/>
      <c r="G461" s="90"/>
    </row>
    <row r="462" spans="1:7" s="104" customFormat="1" ht="12.75">
      <c r="A462" s="90"/>
      <c r="B462" s="18"/>
      <c r="C462" s="19"/>
      <c r="D462" s="90"/>
      <c r="E462" s="91"/>
      <c r="F462" s="22"/>
      <c r="G462" s="90"/>
    </row>
    <row r="463" spans="1:7" s="104" customFormat="1" ht="12.75">
      <c r="A463" s="90"/>
      <c r="B463" s="18"/>
      <c r="C463" s="19"/>
      <c r="D463" s="90"/>
      <c r="E463" s="91"/>
      <c r="F463" s="22"/>
      <c r="G463" s="90"/>
    </row>
    <row r="464" spans="1:7" s="104" customFormat="1" ht="12.75">
      <c r="A464" s="90"/>
      <c r="B464" s="18"/>
      <c r="C464" s="19"/>
      <c r="D464" s="90"/>
      <c r="E464" s="91"/>
      <c r="F464" s="22"/>
      <c r="G464" s="90"/>
    </row>
    <row r="465" spans="1:7" s="104" customFormat="1" ht="12.75">
      <c r="A465" s="90"/>
      <c r="B465" s="18"/>
      <c r="C465" s="19"/>
      <c r="D465" s="90"/>
      <c r="E465" s="91"/>
      <c r="F465" s="22"/>
      <c r="G465" s="90"/>
    </row>
    <row r="466" spans="1:7" s="104" customFormat="1" ht="12.75">
      <c r="A466" s="90"/>
      <c r="B466" s="18"/>
      <c r="C466" s="19"/>
      <c r="D466" s="90"/>
      <c r="E466" s="91"/>
      <c r="F466" s="22"/>
      <c r="G466" s="90"/>
    </row>
    <row r="467" spans="1:7" s="104" customFormat="1" ht="12.75">
      <c r="A467" s="90"/>
      <c r="B467" s="18"/>
      <c r="C467" s="19"/>
      <c r="D467" s="90"/>
      <c r="E467" s="91"/>
      <c r="F467" s="22"/>
      <c r="G467" s="90"/>
    </row>
    <row r="468" spans="1:7" s="104" customFormat="1" ht="12.75">
      <c r="A468" s="90"/>
      <c r="B468" s="18"/>
      <c r="C468" s="19"/>
      <c r="D468" s="90"/>
      <c r="E468" s="91"/>
      <c r="F468" s="22"/>
      <c r="G468" s="90"/>
    </row>
    <row r="469" spans="1:7" s="104" customFormat="1" ht="12.75">
      <c r="A469" s="90"/>
      <c r="B469" s="18"/>
      <c r="C469" s="19"/>
      <c r="D469" s="90"/>
      <c r="E469" s="91"/>
      <c r="F469" s="22"/>
      <c r="G469" s="90"/>
    </row>
    <row r="470" spans="1:7" s="104" customFormat="1" ht="12.75">
      <c r="A470" s="90"/>
      <c r="B470" s="18"/>
      <c r="C470" s="19"/>
      <c r="D470" s="90"/>
      <c r="E470" s="91"/>
      <c r="F470" s="22"/>
      <c r="G470" s="90"/>
    </row>
    <row r="471" spans="1:7" s="104" customFormat="1" ht="12.75">
      <c r="A471" s="90"/>
      <c r="B471" s="18"/>
      <c r="C471" s="19"/>
      <c r="D471" s="90"/>
      <c r="E471" s="91"/>
      <c r="F471" s="22"/>
      <c r="G471" s="90"/>
    </row>
    <row r="472" spans="1:7" s="104" customFormat="1" ht="12.75">
      <c r="A472" s="90"/>
      <c r="B472" s="18"/>
      <c r="C472" s="19"/>
      <c r="D472" s="90"/>
      <c r="E472" s="91"/>
      <c r="F472" s="22"/>
      <c r="G472" s="90"/>
    </row>
    <row r="473" spans="1:7" s="104" customFormat="1" ht="12.75">
      <c r="A473" s="90"/>
      <c r="B473" s="18"/>
      <c r="C473" s="19"/>
      <c r="D473" s="90"/>
      <c r="E473" s="91"/>
      <c r="F473" s="22"/>
      <c r="G473" s="90"/>
    </row>
    <row r="474" spans="1:7" s="104" customFormat="1" ht="12.75">
      <c r="A474" s="90"/>
      <c r="B474" s="18"/>
      <c r="C474" s="19"/>
      <c r="D474" s="90"/>
      <c r="E474" s="91"/>
      <c r="F474" s="22"/>
      <c r="G474" s="90"/>
    </row>
    <row r="475" spans="1:7" s="104" customFormat="1" ht="12.75">
      <c r="A475" s="90"/>
      <c r="B475" s="18"/>
      <c r="C475" s="19"/>
      <c r="D475" s="90"/>
      <c r="E475" s="91"/>
      <c r="F475" s="22"/>
      <c r="G475" s="90"/>
    </row>
    <row r="476" spans="1:7" s="104" customFormat="1" ht="12.75">
      <c r="A476" s="90"/>
      <c r="B476" s="18"/>
      <c r="C476" s="19"/>
      <c r="D476" s="90"/>
      <c r="E476" s="91"/>
      <c r="F476" s="22"/>
      <c r="G476" s="90"/>
    </row>
    <row r="477" spans="1:7" s="104" customFormat="1" ht="12.75">
      <c r="A477" s="90"/>
      <c r="B477" s="18"/>
      <c r="C477" s="19"/>
      <c r="D477" s="90"/>
      <c r="E477" s="91"/>
      <c r="F477" s="22"/>
      <c r="G477" s="90"/>
    </row>
    <row r="478" spans="1:7" s="104" customFormat="1" ht="12.75">
      <c r="A478" s="90"/>
      <c r="B478" s="18"/>
      <c r="C478" s="19"/>
      <c r="D478" s="90"/>
      <c r="E478" s="91"/>
      <c r="F478" s="22"/>
      <c r="G478" s="90"/>
    </row>
    <row r="479" spans="1:7" s="104" customFormat="1" ht="12.75">
      <c r="A479" s="90"/>
      <c r="B479" s="18"/>
      <c r="C479" s="19"/>
      <c r="D479" s="90"/>
      <c r="E479" s="91"/>
      <c r="F479" s="22"/>
      <c r="G479" s="90"/>
    </row>
    <row r="480" spans="1:7" s="104" customFormat="1" ht="12.75">
      <c r="A480" s="90"/>
      <c r="B480" s="18"/>
      <c r="C480" s="19"/>
      <c r="D480" s="90"/>
      <c r="E480" s="91"/>
      <c r="F480" s="22"/>
      <c r="G480" s="90"/>
    </row>
    <row r="481" spans="1:7" s="104" customFormat="1" ht="12.75">
      <c r="A481" s="90"/>
      <c r="B481" s="18"/>
      <c r="C481" s="19"/>
      <c r="D481" s="90"/>
      <c r="E481" s="91"/>
      <c r="F481" s="22"/>
      <c r="G481" s="90"/>
    </row>
    <row r="482" spans="1:7" s="104" customFormat="1" ht="12.75">
      <c r="A482" s="90"/>
      <c r="B482" s="18"/>
      <c r="C482" s="19"/>
      <c r="D482" s="90"/>
      <c r="E482" s="91"/>
      <c r="F482" s="22"/>
      <c r="G482" s="90"/>
    </row>
    <row r="483" spans="1:7" s="104" customFormat="1" ht="12.75">
      <c r="A483" s="90"/>
      <c r="B483" s="18"/>
      <c r="C483" s="19"/>
      <c r="D483" s="90"/>
      <c r="E483" s="91"/>
      <c r="F483" s="22"/>
      <c r="G483" s="90"/>
    </row>
    <row r="484" spans="1:7" s="104" customFormat="1" ht="12.75">
      <c r="A484" s="90"/>
      <c r="B484" s="18"/>
      <c r="C484" s="19"/>
      <c r="D484" s="90"/>
      <c r="E484" s="91"/>
      <c r="F484" s="22"/>
      <c r="G484" s="90"/>
    </row>
    <row r="485" spans="1:7" s="104" customFormat="1" ht="12.75">
      <c r="A485" s="90"/>
      <c r="B485" s="18"/>
      <c r="C485" s="19"/>
      <c r="D485" s="90"/>
      <c r="E485" s="91"/>
      <c r="F485" s="22"/>
      <c r="G485" s="90"/>
    </row>
    <row r="486" spans="1:7" s="104" customFormat="1" ht="12.75">
      <c r="A486" s="90"/>
      <c r="B486" s="18"/>
      <c r="C486" s="19"/>
      <c r="D486" s="90"/>
      <c r="E486" s="91"/>
      <c r="F486" s="22"/>
      <c r="G486" s="90"/>
    </row>
    <row r="487" spans="1:7" s="104" customFormat="1" ht="12.75">
      <c r="A487" s="90"/>
      <c r="B487" s="18"/>
      <c r="C487" s="19"/>
      <c r="D487" s="90"/>
      <c r="E487" s="91"/>
      <c r="F487" s="22"/>
      <c r="G487" s="90"/>
    </row>
    <row r="488" spans="1:7" s="104" customFormat="1" ht="12.75">
      <c r="A488" s="90"/>
      <c r="B488" s="18"/>
      <c r="C488" s="19"/>
      <c r="D488" s="90"/>
      <c r="E488" s="91"/>
      <c r="F488" s="22"/>
      <c r="G488" s="90"/>
    </row>
    <row r="489" spans="1:7" s="104" customFormat="1" ht="12.75">
      <c r="A489" s="90"/>
      <c r="B489" s="18"/>
      <c r="C489" s="19"/>
      <c r="D489" s="90"/>
      <c r="E489" s="91"/>
      <c r="F489" s="22"/>
      <c r="G489" s="90"/>
    </row>
    <row r="490" spans="1:7" s="104" customFormat="1" ht="12.75">
      <c r="A490" s="90"/>
      <c r="B490" s="18"/>
      <c r="C490" s="19"/>
      <c r="D490" s="90"/>
      <c r="E490" s="91"/>
      <c r="F490" s="22"/>
      <c r="G490" s="90"/>
    </row>
    <row r="491" spans="1:7" s="104" customFormat="1" ht="12.75">
      <c r="A491" s="90"/>
      <c r="B491" s="18"/>
      <c r="C491" s="19"/>
      <c r="D491" s="90"/>
      <c r="E491" s="91"/>
      <c r="F491" s="22"/>
      <c r="G491" s="90"/>
    </row>
    <row r="492" spans="1:7" s="104" customFormat="1" ht="12.75">
      <c r="A492" s="90"/>
      <c r="B492" s="18"/>
      <c r="C492" s="19"/>
      <c r="D492" s="90"/>
      <c r="E492" s="91"/>
      <c r="F492" s="22"/>
      <c r="G492" s="90"/>
    </row>
    <row r="493" spans="1:7" s="104" customFormat="1" ht="12.75">
      <c r="A493" s="90"/>
      <c r="B493" s="18"/>
      <c r="C493" s="19"/>
      <c r="D493" s="90"/>
      <c r="E493" s="91"/>
      <c r="F493" s="22"/>
      <c r="G493" s="90"/>
    </row>
    <row r="494" spans="1:7" s="104" customFormat="1" ht="12.75">
      <c r="A494" s="90"/>
      <c r="B494" s="18"/>
      <c r="C494" s="19"/>
      <c r="D494" s="90"/>
      <c r="E494" s="91"/>
      <c r="F494" s="22"/>
      <c r="G494" s="90"/>
    </row>
    <row r="495" spans="1:7" s="104" customFormat="1" ht="12.75">
      <c r="A495" s="90"/>
      <c r="B495" s="18"/>
      <c r="C495" s="19"/>
      <c r="D495" s="90"/>
      <c r="E495" s="91"/>
      <c r="F495" s="22"/>
      <c r="G495" s="90"/>
    </row>
    <row r="496" spans="1:7" s="104" customFormat="1" ht="12.75">
      <c r="A496" s="90"/>
      <c r="B496" s="18"/>
      <c r="C496" s="19"/>
      <c r="D496" s="90"/>
      <c r="E496" s="91"/>
      <c r="F496" s="22"/>
      <c r="G496" s="90"/>
    </row>
    <row r="497" spans="1:7" s="104" customFormat="1" ht="12.75">
      <c r="A497" s="90"/>
      <c r="B497" s="18"/>
      <c r="C497" s="19"/>
      <c r="D497" s="90"/>
      <c r="E497" s="91"/>
      <c r="F497" s="22"/>
      <c r="G497" s="90"/>
    </row>
    <row r="498" spans="1:7" s="104" customFormat="1" ht="12.75">
      <c r="A498" s="90"/>
      <c r="B498" s="18"/>
      <c r="C498" s="19"/>
      <c r="D498" s="90"/>
      <c r="E498" s="91"/>
      <c r="F498" s="22"/>
      <c r="G498" s="90"/>
    </row>
    <row r="499" spans="1:7" s="104" customFormat="1" ht="12.75">
      <c r="A499" s="90"/>
      <c r="B499" s="18"/>
      <c r="C499" s="19"/>
      <c r="D499" s="90"/>
      <c r="E499" s="91"/>
      <c r="F499" s="22"/>
      <c r="G499" s="90"/>
    </row>
    <row r="500" spans="1:7" s="104" customFormat="1" ht="12.75">
      <c r="A500" s="90"/>
      <c r="B500" s="18"/>
      <c r="C500" s="19"/>
      <c r="D500" s="90"/>
      <c r="E500" s="91"/>
      <c r="F500" s="22"/>
      <c r="G500" s="90"/>
    </row>
    <row r="501" spans="1:7" s="104" customFormat="1" ht="12.75">
      <c r="A501" s="90"/>
      <c r="B501" s="18"/>
      <c r="C501" s="19"/>
      <c r="D501" s="90"/>
      <c r="E501" s="91"/>
      <c r="F501" s="22"/>
      <c r="G501" s="90"/>
    </row>
    <row r="502" spans="1:7" s="104" customFormat="1" ht="12.75">
      <c r="A502" s="90"/>
      <c r="B502" s="18"/>
      <c r="C502" s="19"/>
      <c r="D502" s="90"/>
      <c r="E502" s="91"/>
      <c r="F502" s="22"/>
      <c r="G502" s="90"/>
    </row>
    <row r="503" spans="1:7" s="104" customFormat="1" ht="12.75">
      <c r="A503" s="90"/>
      <c r="B503" s="18"/>
      <c r="C503" s="19"/>
      <c r="D503" s="90"/>
      <c r="E503" s="91"/>
      <c r="F503" s="22"/>
      <c r="G503" s="90"/>
    </row>
    <row r="504" spans="1:7" s="104" customFormat="1" ht="12.75">
      <c r="A504" s="90"/>
      <c r="B504" s="18"/>
      <c r="C504" s="19"/>
      <c r="D504" s="90"/>
      <c r="E504" s="91"/>
      <c r="F504" s="22"/>
      <c r="G504" s="90"/>
    </row>
    <row r="505" spans="1:7" s="104" customFormat="1" ht="12.75">
      <c r="A505" s="90"/>
      <c r="B505" s="18"/>
      <c r="C505" s="19"/>
      <c r="D505" s="90"/>
      <c r="E505" s="91"/>
      <c r="F505" s="22"/>
      <c r="G505" s="90"/>
    </row>
    <row r="506" spans="1:7" s="104" customFormat="1" ht="12.75">
      <c r="A506" s="90"/>
      <c r="B506" s="18"/>
      <c r="C506" s="19"/>
      <c r="D506" s="90"/>
      <c r="E506" s="91"/>
      <c r="F506" s="22"/>
      <c r="G506" s="90"/>
    </row>
    <row r="507" spans="1:7" s="104" customFormat="1" ht="12.75">
      <c r="A507" s="90"/>
      <c r="B507" s="18"/>
      <c r="C507" s="19"/>
      <c r="D507" s="90"/>
      <c r="E507" s="91"/>
      <c r="F507" s="22"/>
      <c r="G507" s="90"/>
    </row>
    <row r="508" spans="1:7" s="104" customFormat="1" ht="12.75">
      <c r="A508" s="90"/>
      <c r="B508" s="18"/>
      <c r="C508" s="19"/>
      <c r="D508" s="90"/>
      <c r="E508" s="91"/>
      <c r="F508" s="22"/>
      <c r="G508" s="90"/>
    </row>
    <row r="509" spans="1:7" s="104" customFormat="1" ht="12.75">
      <c r="A509" s="90"/>
      <c r="B509" s="18"/>
      <c r="C509" s="19"/>
      <c r="D509" s="90"/>
      <c r="E509" s="91"/>
      <c r="F509" s="22"/>
      <c r="G509" s="90"/>
    </row>
    <row r="510" spans="1:7" s="104" customFormat="1" ht="12.75">
      <c r="A510" s="90"/>
      <c r="B510" s="18"/>
      <c r="C510" s="19"/>
      <c r="D510" s="90"/>
      <c r="E510" s="91"/>
      <c r="F510" s="22"/>
      <c r="G510" s="90"/>
    </row>
    <row r="511" spans="1:7" s="104" customFormat="1" ht="12.75">
      <c r="A511" s="90"/>
      <c r="B511" s="18"/>
      <c r="C511" s="19"/>
      <c r="D511" s="90"/>
      <c r="E511" s="91"/>
      <c r="F511" s="22"/>
      <c r="G511" s="90"/>
    </row>
    <row r="512" spans="1:7" s="104" customFormat="1" ht="12.75">
      <c r="A512" s="90"/>
      <c r="B512" s="18"/>
      <c r="C512" s="19"/>
      <c r="D512" s="90"/>
      <c r="E512" s="91"/>
      <c r="F512" s="22"/>
      <c r="G512" s="90"/>
    </row>
    <row r="513" spans="1:7" s="104" customFormat="1" ht="12.75">
      <c r="A513" s="90"/>
      <c r="B513" s="18"/>
      <c r="C513" s="19"/>
      <c r="D513" s="90"/>
      <c r="E513" s="91"/>
      <c r="F513" s="22"/>
      <c r="G513" s="90"/>
    </row>
    <row r="514" spans="1:7" s="104" customFormat="1" ht="12.75">
      <c r="A514" s="90"/>
      <c r="B514" s="18"/>
      <c r="C514" s="19"/>
      <c r="D514" s="90"/>
      <c r="E514" s="91"/>
      <c r="F514" s="22"/>
      <c r="G514" s="90"/>
    </row>
    <row r="515" spans="1:7" s="104" customFormat="1" ht="12.75">
      <c r="A515" s="90"/>
      <c r="B515" s="18"/>
      <c r="C515" s="19"/>
      <c r="D515" s="90"/>
      <c r="E515" s="91"/>
      <c r="F515" s="22"/>
      <c r="G515" s="90"/>
    </row>
    <row r="516" spans="1:7" s="104" customFormat="1" ht="12.75">
      <c r="A516" s="90"/>
      <c r="B516" s="18"/>
      <c r="C516" s="19"/>
      <c r="D516" s="90"/>
      <c r="E516" s="91"/>
      <c r="F516" s="22"/>
      <c r="G516" s="90"/>
    </row>
    <row r="517" spans="1:7" s="104" customFormat="1" ht="12.75">
      <c r="A517" s="90"/>
      <c r="B517" s="18"/>
      <c r="C517" s="19"/>
      <c r="D517" s="90"/>
      <c r="E517" s="91"/>
      <c r="F517" s="22"/>
      <c r="G517" s="90"/>
    </row>
    <row r="518" spans="1:7" s="104" customFormat="1" ht="12.75">
      <c r="A518" s="90"/>
      <c r="B518" s="18"/>
      <c r="C518" s="19"/>
      <c r="D518" s="90"/>
      <c r="E518" s="91"/>
      <c r="F518" s="22"/>
      <c r="G518" s="90"/>
    </row>
    <row r="519" spans="1:7" s="104" customFormat="1" ht="12.75">
      <c r="A519" s="90"/>
      <c r="B519" s="18"/>
      <c r="C519" s="19"/>
      <c r="D519" s="90"/>
      <c r="E519" s="91"/>
      <c r="F519" s="22"/>
      <c r="G519" s="90"/>
    </row>
    <row r="520" spans="1:7" s="104" customFormat="1" ht="12.75">
      <c r="A520" s="90"/>
      <c r="B520" s="18"/>
      <c r="C520" s="19"/>
      <c r="D520" s="90"/>
      <c r="E520" s="91"/>
      <c r="F520" s="22"/>
      <c r="G520" s="90"/>
    </row>
    <row r="521" spans="1:7" s="104" customFormat="1" ht="12.75">
      <c r="A521" s="90"/>
      <c r="B521" s="18"/>
      <c r="C521" s="19"/>
      <c r="D521" s="90"/>
      <c r="E521" s="91"/>
      <c r="F521" s="22"/>
      <c r="G521" s="90"/>
    </row>
    <row r="522" spans="1:7" s="104" customFormat="1" ht="12.75">
      <c r="A522" s="90"/>
      <c r="B522" s="18"/>
      <c r="C522" s="19"/>
      <c r="D522" s="90"/>
      <c r="E522" s="91"/>
      <c r="F522" s="22"/>
      <c r="G522" s="90"/>
    </row>
    <row r="523" spans="1:7" s="104" customFormat="1" ht="12.75">
      <c r="A523" s="90"/>
      <c r="B523" s="18"/>
      <c r="C523" s="19"/>
      <c r="D523" s="90"/>
      <c r="E523" s="91"/>
      <c r="F523" s="22"/>
      <c r="G523" s="90"/>
    </row>
    <row r="524" spans="1:7" s="104" customFormat="1" ht="12.75">
      <c r="A524" s="90"/>
      <c r="B524" s="18"/>
      <c r="C524" s="19"/>
      <c r="D524" s="90"/>
      <c r="E524" s="91"/>
      <c r="F524" s="22"/>
      <c r="G524" s="90"/>
    </row>
    <row r="525" spans="1:7" s="104" customFormat="1" ht="12.75">
      <c r="A525" s="90"/>
      <c r="B525" s="18"/>
      <c r="C525" s="19"/>
      <c r="D525" s="90"/>
      <c r="E525" s="91"/>
      <c r="F525" s="22"/>
      <c r="G525" s="90"/>
    </row>
    <row r="526" spans="1:7" s="104" customFormat="1" ht="12.75">
      <c r="A526" s="90"/>
      <c r="B526" s="18"/>
      <c r="C526" s="19"/>
      <c r="D526" s="90"/>
      <c r="E526" s="91"/>
      <c r="F526" s="22"/>
      <c r="G526" s="90"/>
    </row>
    <row r="527" spans="1:7" s="104" customFormat="1" ht="12.75">
      <c r="A527" s="90"/>
      <c r="B527" s="18"/>
      <c r="C527" s="19"/>
      <c r="D527" s="90"/>
      <c r="E527" s="91"/>
      <c r="F527" s="22"/>
      <c r="G527" s="90"/>
    </row>
    <row r="528" spans="1:7" s="104" customFormat="1" ht="12.75">
      <c r="A528" s="90"/>
      <c r="B528" s="18"/>
      <c r="C528" s="19"/>
      <c r="D528" s="90"/>
      <c r="E528" s="91"/>
      <c r="F528" s="22"/>
      <c r="G528" s="90"/>
    </row>
    <row r="529" spans="1:7" s="104" customFormat="1" ht="12.75">
      <c r="A529" s="90"/>
      <c r="B529" s="18"/>
      <c r="C529" s="19"/>
      <c r="D529" s="90"/>
      <c r="E529" s="91"/>
      <c r="F529" s="22"/>
      <c r="G529" s="90"/>
    </row>
    <row r="530" spans="1:7" s="104" customFormat="1" ht="12.75">
      <c r="A530" s="90"/>
      <c r="B530" s="18"/>
      <c r="C530" s="19"/>
      <c r="D530" s="90"/>
      <c r="E530" s="91"/>
      <c r="F530" s="22"/>
      <c r="G530" s="90"/>
    </row>
    <row r="531" spans="1:7" s="104" customFormat="1" ht="12.75">
      <c r="A531" s="90"/>
      <c r="B531" s="18"/>
      <c r="C531" s="19"/>
      <c r="D531" s="90"/>
      <c r="E531" s="91"/>
      <c r="F531" s="22"/>
      <c r="G531" s="90"/>
    </row>
    <row r="532" spans="1:7" s="104" customFormat="1" ht="12.75">
      <c r="A532" s="90"/>
      <c r="B532" s="18"/>
      <c r="C532" s="19"/>
      <c r="D532" s="90"/>
      <c r="E532" s="91"/>
      <c r="F532" s="22"/>
      <c r="G532" s="90"/>
    </row>
    <row r="533" spans="1:7" s="104" customFormat="1" ht="12.75">
      <c r="A533" s="90"/>
      <c r="B533" s="18"/>
      <c r="C533" s="19"/>
      <c r="D533" s="90"/>
      <c r="E533" s="91"/>
      <c r="F533" s="22"/>
      <c r="G533" s="90"/>
    </row>
    <row r="534" spans="1:7" s="104" customFormat="1" ht="12.75">
      <c r="A534" s="90"/>
      <c r="B534" s="18"/>
      <c r="C534" s="19"/>
      <c r="D534" s="90"/>
      <c r="E534" s="91"/>
      <c r="F534" s="22"/>
      <c r="G534" s="90"/>
    </row>
    <row r="535" spans="1:7" s="104" customFormat="1" ht="12.75">
      <c r="A535" s="90"/>
      <c r="B535" s="18"/>
      <c r="C535" s="19"/>
      <c r="D535" s="90"/>
      <c r="E535" s="91"/>
      <c r="F535" s="22"/>
      <c r="G535" s="90"/>
    </row>
    <row r="536" spans="1:7" s="104" customFormat="1" ht="12.75">
      <c r="A536" s="90"/>
      <c r="B536" s="18"/>
      <c r="C536" s="19"/>
      <c r="D536" s="90"/>
      <c r="E536" s="91"/>
      <c r="F536" s="22"/>
      <c r="G536" s="90"/>
    </row>
    <row r="537" spans="1:7" s="104" customFormat="1" ht="12.75">
      <c r="A537" s="90"/>
      <c r="B537" s="18"/>
      <c r="C537" s="19"/>
      <c r="D537" s="90"/>
      <c r="E537" s="91"/>
      <c r="F537" s="22"/>
      <c r="G537" s="90"/>
    </row>
    <row r="538" spans="1:7" s="104" customFormat="1" ht="12.75">
      <c r="A538" s="90"/>
      <c r="B538" s="18"/>
      <c r="C538" s="19"/>
      <c r="D538" s="90"/>
      <c r="E538" s="91"/>
      <c r="F538" s="22"/>
      <c r="G538" s="90"/>
    </row>
    <row r="539" spans="1:7" s="104" customFormat="1" ht="12.75">
      <c r="A539" s="90"/>
      <c r="B539" s="18"/>
      <c r="C539" s="19"/>
      <c r="D539" s="90"/>
      <c r="E539" s="91"/>
      <c r="F539" s="22"/>
      <c r="G539" s="90"/>
    </row>
    <row r="540" spans="1:7" s="104" customFormat="1" ht="12.75">
      <c r="A540" s="90"/>
      <c r="B540" s="18"/>
      <c r="C540" s="19"/>
      <c r="D540" s="90"/>
      <c r="E540" s="91"/>
      <c r="F540" s="22"/>
      <c r="G540" s="90"/>
    </row>
    <row r="541" spans="1:7" s="104" customFormat="1" ht="12.75">
      <c r="A541" s="90"/>
      <c r="B541" s="18"/>
      <c r="C541" s="19"/>
      <c r="D541" s="90"/>
      <c r="E541" s="91"/>
      <c r="F541" s="22"/>
      <c r="G541" s="90"/>
    </row>
    <row r="542" spans="1:7" s="104" customFormat="1" ht="12.75">
      <c r="A542" s="90"/>
      <c r="B542" s="18"/>
      <c r="C542" s="19"/>
      <c r="D542" s="90"/>
      <c r="E542" s="91"/>
      <c r="F542" s="22"/>
      <c r="G542" s="90"/>
    </row>
    <row r="543" spans="1:7" s="104" customFormat="1" ht="12.75">
      <c r="A543" s="90"/>
      <c r="B543" s="18"/>
      <c r="C543" s="19"/>
      <c r="D543" s="90"/>
      <c r="E543" s="91"/>
      <c r="F543" s="22"/>
      <c r="G543" s="90"/>
    </row>
    <row r="544" spans="1:7" s="104" customFormat="1" ht="12.75">
      <c r="A544" s="90"/>
      <c r="B544" s="18"/>
      <c r="C544" s="19"/>
      <c r="D544" s="90"/>
      <c r="E544" s="91"/>
      <c r="F544" s="22"/>
      <c r="G544" s="90"/>
    </row>
    <row r="545" spans="1:7" s="104" customFormat="1" ht="12.75">
      <c r="A545" s="90"/>
      <c r="B545" s="18"/>
      <c r="C545" s="19"/>
      <c r="D545" s="90"/>
      <c r="E545" s="91"/>
      <c r="F545" s="22"/>
      <c r="G545" s="90"/>
    </row>
    <row r="546" spans="1:7" s="104" customFormat="1" ht="12.75">
      <c r="A546" s="90"/>
      <c r="B546" s="18"/>
      <c r="C546" s="19"/>
      <c r="D546" s="90"/>
      <c r="E546" s="91"/>
      <c r="F546" s="22"/>
      <c r="G546" s="9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</dc:title>
  <dc:subject/>
  <dc:creator>Kirsti_G4</dc:creator>
  <cp:keywords/>
  <dc:description/>
  <cp:lastModifiedBy>Kirsti_G4</cp:lastModifiedBy>
  <dcterms:created xsi:type="dcterms:W3CDTF">2001-09-27T09:10:12Z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